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CUENTA PUBLICA\"/>
    </mc:Choice>
  </mc:AlternateContent>
  <xr:revisionPtr revIDLastSave="0" documentId="13_ncr:1_{18A2A59F-41A8-41E3-9DD2-C4D15E6A36CA}" xr6:coauthVersionLast="47" xr6:coauthVersionMax="47" xr10:uidLastSave="{00000000-0000-0000-0000-000000000000}"/>
  <bookViews>
    <workbookView xWindow="28680" yWindow="-120" windowWidth="29040" windowHeight="15720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  <definedName name="OLE_LINK10" localSheetId="0">CA!$A$65</definedName>
    <definedName name="OLE_LINK11" localSheetId="0">CA!$A$65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5" l="1"/>
  <c r="F35" i="5"/>
  <c r="E35" i="5"/>
  <c r="C35" i="5"/>
  <c r="B35" i="5"/>
  <c r="F24" i="5"/>
  <c r="E24" i="5"/>
  <c r="C24" i="5"/>
  <c r="B24" i="5"/>
  <c r="F15" i="5"/>
  <c r="F41" i="5" s="1"/>
  <c r="E15" i="5"/>
  <c r="C15" i="5"/>
  <c r="F5" i="5"/>
  <c r="E5" i="5"/>
  <c r="C5" i="5"/>
  <c r="B5" i="5"/>
  <c r="D39" i="5"/>
  <c r="G39" i="5" s="1"/>
  <c r="D38" i="5"/>
  <c r="G38" i="5" s="1"/>
  <c r="D37" i="5"/>
  <c r="G37" i="5" s="1"/>
  <c r="D36" i="5"/>
  <c r="G36" i="5" s="1"/>
  <c r="G35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6" i="5"/>
  <c r="G16" i="5" s="1"/>
  <c r="G11" i="5"/>
  <c r="D13" i="5"/>
  <c r="G13" i="5" s="1"/>
  <c r="D12" i="5"/>
  <c r="G12" i="5" s="1"/>
  <c r="D11" i="5"/>
  <c r="D10" i="5"/>
  <c r="G10" i="5" s="1"/>
  <c r="D9" i="5"/>
  <c r="G9" i="5" s="1"/>
  <c r="D8" i="5"/>
  <c r="G8" i="5" s="1"/>
  <c r="D7" i="5"/>
  <c r="G7" i="5" s="1"/>
  <c r="D6" i="5"/>
  <c r="G6" i="5" s="1"/>
  <c r="G5" i="5" l="1"/>
  <c r="G24" i="5"/>
  <c r="D24" i="5"/>
  <c r="D5" i="5"/>
  <c r="D35" i="5"/>
  <c r="C41" i="5"/>
  <c r="B41" i="5"/>
  <c r="E41" i="5"/>
  <c r="D17" i="5"/>
  <c r="G17" i="5" l="1"/>
  <c r="G15" i="5" s="1"/>
  <c r="G41" i="5" s="1"/>
  <c r="D15" i="5"/>
  <c r="D41" i="5" s="1"/>
  <c r="D7" i="8" l="1"/>
  <c r="G11" i="8"/>
  <c r="F15" i="8"/>
  <c r="C15" i="8"/>
  <c r="B15" i="8"/>
  <c r="D13" i="8"/>
  <c r="G13" i="8" s="1"/>
  <c r="D11" i="8"/>
  <c r="D9" i="8"/>
  <c r="G9" i="8" s="1"/>
  <c r="D5" i="8"/>
  <c r="G5" i="8" s="1"/>
  <c r="D15" i="8" l="1"/>
  <c r="G7" i="8"/>
  <c r="E15" i="8"/>
  <c r="G15" i="8" l="1"/>
  <c r="D57" i="6"/>
  <c r="G57" i="6" s="1"/>
  <c r="D58" i="6"/>
  <c r="G58" i="6" s="1"/>
  <c r="D59" i="6"/>
  <c r="G59" i="6" s="1"/>
  <c r="D60" i="6"/>
  <c r="G60" i="6" s="1"/>
  <c r="D61" i="6"/>
  <c r="G61" i="6"/>
  <c r="D62" i="6"/>
  <c r="G62" i="6" s="1"/>
  <c r="D63" i="6"/>
  <c r="G63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D35" i="6"/>
  <c r="G35" i="6" s="1"/>
  <c r="D34" i="6"/>
  <c r="G34" i="6" s="1"/>
  <c r="D33" i="6"/>
  <c r="G33" i="6" s="1"/>
  <c r="D31" i="6"/>
  <c r="G31" i="6" s="1"/>
  <c r="D30" i="6"/>
  <c r="D29" i="6"/>
  <c r="D28" i="6"/>
  <c r="D27" i="6"/>
  <c r="D26" i="6"/>
  <c r="D25" i="6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D11" i="6"/>
  <c r="G11" i="6" s="1"/>
  <c r="D10" i="6"/>
  <c r="D9" i="6"/>
  <c r="D8" i="6"/>
  <c r="G8" i="6" s="1"/>
  <c r="D7" i="6"/>
  <c r="D6" i="6"/>
  <c r="G6" i="6" s="1"/>
  <c r="G36" i="6" l="1"/>
  <c r="G30" i="6"/>
  <c r="G25" i="6"/>
  <c r="G28" i="6"/>
  <c r="G26" i="6"/>
  <c r="G27" i="6"/>
  <c r="G29" i="6"/>
  <c r="G10" i="6"/>
  <c r="G9" i="6"/>
  <c r="G7" i="6"/>
  <c r="G12" i="6"/>
  <c r="F12" i="6"/>
  <c r="E12" i="6"/>
  <c r="D12" i="6"/>
  <c r="C12" i="6"/>
  <c r="B12" i="6"/>
  <c r="F22" i="6"/>
  <c r="E22" i="6"/>
  <c r="D22" i="6"/>
  <c r="C22" i="6"/>
  <c r="B22" i="6"/>
  <c r="F32" i="6"/>
  <c r="E32" i="6"/>
  <c r="D32" i="6"/>
  <c r="C32" i="6"/>
  <c r="B32" i="6"/>
  <c r="G42" i="6"/>
  <c r="F42" i="6"/>
  <c r="E42" i="6"/>
  <c r="D42" i="6"/>
  <c r="C42" i="6"/>
  <c r="B42" i="6"/>
  <c r="G52" i="6"/>
  <c r="F52" i="6"/>
  <c r="E52" i="6"/>
  <c r="D52" i="6"/>
  <c r="C52" i="6"/>
  <c r="B52" i="6"/>
  <c r="G56" i="6"/>
  <c r="F56" i="6"/>
  <c r="E56" i="6"/>
  <c r="D56" i="6"/>
  <c r="C56" i="6"/>
  <c r="B56" i="6"/>
  <c r="F64" i="6"/>
  <c r="E64" i="6"/>
  <c r="D64" i="6"/>
  <c r="C64" i="6"/>
  <c r="B64" i="6"/>
  <c r="D67" i="6"/>
  <c r="G67" i="6" s="1"/>
  <c r="D66" i="6"/>
  <c r="G66" i="6" s="1"/>
  <c r="D65" i="6"/>
  <c r="D5" i="6"/>
  <c r="G65" i="6"/>
  <c r="G73" i="6"/>
  <c r="G72" i="6"/>
  <c r="D75" i="6"/>
  <c r="G75" i="6" s="1"/>
  <c r="D74" i="6"/>
  <c r="G74" i="6" s="1"/>
  <c r="D73" i="6"/>
  <c r="D72" i="6"/>
  <c r="D71" i="6"/>
  <c r="G71" i="6" s="1"/>
  <c r="D70" i="6"/>
  <c r="G70" i="6" s="1"/>
  <c r="D69" i="6"/>
  <c r="G69" i="6" s="1"/>
  <c r="F68" i="6"/>
  <c r="E68" i="6"/>
  <c r="D68" i="6"/>
  <c r="C68" i="6"/>
  <c r="B68" i="6"/>
  <c r="F4" i="6"/>
  <c r="E4" i="6"/>
  <c r="C4" i="6"/>
  <c r="B4" i="6"/>
  <c r="G45" i="4"/>
  <c r="G39" i="4"/>
  <c r="G37" i="4"/>
  <c r="G35" i="4"/>
  <c r="D47" i="4"/>
  <c r="G47" i="4" s="1"/>
  <c r="D45" i="4"/>
  <c r="D43" i="4"/>
  <c r="G43" i="4" s="1"/>
  <c r="D41" i="4"/>
  <c r="G41" i="4" s="1"/>
  <c r="D39" i="4"/>
  <c r="D37" i="4"/>
  <c r="D35" i="4"/>
  <c r="D33" i="4"/>
  <c r="G33" i="4" s="1"/>
  <c r="F49" i="4"/>
  <c r="E49" i="4"/>
  <c r="C49" i="4"/>
  <c r="B49" i="4"/>
  <c r="F14" i="4"/>
  <c r="E14" i="4"/>
  <c r="C14" i="4"/>
  <c r="B14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D24" i="4"/>
  <c r="G24" i="4" s="1"/>
  <c r="D23" i="4"/>
  <c r="G23" i="4" s="1"/>
  <c r="D22" i="4"/>
  <c r="G22" i="4" s="1"/>
  <c r="D21" i="4"/>
  <c r="F26" i="4"/>
  <c r="E26" i="4"/>
  <c r="C26" i="4"/>
  <c r="B26" i="4"/>
  <c r="G64" i="6" l="1"/>
  <c r="G68" i="6"/>
  <c r="D26" i="4"/>
  <c r="G21" i="4"/>
  <c r="G26" i="4" s="1"/>
  <c r="G32" i="6"/>
  <c r="G22" i="6"/>
  <c r="D14" i="4"/>
  <c r="D4" i="6"/>
  <c r="E76" i="6"/>
  <c r="F76" i="6"/>
  <c r="B76" i="6"/>
  <c r="C76" i="6"/>
  <c r="G5" i="6"/>
  <c r="G14" i="4"/>
  <c r="G49" i="4"/>
  <c r="D49" i="4"/>
  <c r="G4" i="6" l="1"/>
  <c r="G76" i="6" s="1"/>
  <c r="D76" i="6"/>
</calcChain>
</file>

<file path=xl/sharedStrings.xml><?xml version="1.0" encoding="utf-8"?>
<sst xmlns="http://schemas.openxmlformats.org/spreadsheetml/2006/main" count="193" uniqueCount="142">
  <si>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</si>
  <si>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</si>
  <si>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</si>
  <si>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</si>
  <si>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</si>
  <si>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</si>
  <si>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</si>
  <si>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</si>
  <si>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Dependencia o Unidad Administrativa 8</t>
  </si>
  <si>
    <t>Dependencia o Unidad Administrativa xx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</si>
  <si>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</si>
  <si>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</si>
  <si>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</si>
  <si>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</si>
  <si>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</si>
  <si>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</si>
  <si>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</si>
  <si>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</si>
  <si>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</si>
  <si>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</si>
  <si>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</si>
  <si>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</si>
  <si>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</si>
  <si>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</si>
  <si>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</si>
  <si>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</si>
  <si>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</si>
  <si>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</si>
  <si>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</si>
  <si>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</si>
  <si>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</si>
  <si>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</si>
  <si>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</si>
  <si>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</si>
  <si>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</si>
  <si>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</si>
  <si>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</si>
  <si>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</si>
  <si>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</si>
  <si>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</si>
  <si>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</si>
  <si>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</si>
  <si>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</si>
  <si>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</si>
  <si>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</si>
  <si>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</si>
  <si>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</si>
  <si>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</si>
  <si>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</si>
  <si>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</si>
  <si>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</si>
  <si>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</si>
  <si>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</si>
  <si>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</si>
  <si>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</si>
  <si>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</si>
  <si>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</si>
  <si>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</si>
  <si>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</si>
  <si>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</si>
  <si>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</si>
  <si>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</si>
  <si>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</si>
  <si>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</si>
  <si>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</si>
  <si>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</si>
  <si>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</si>
  <si>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</si>
  <si>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</si>
  <si>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</si>
  <si>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</si>
  <si>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</si>
  <si>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</si>
  <si>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</si>
  <si>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</si>
  <si>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</si>
  <si>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</si>
  <si>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</si>
  <si>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</si>
  <si>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</si>
  <si>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</si>
  <si>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</si>
  <si>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</si>
  <si>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</si>
  <si>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</si>
  <si>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</si>
  <si>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</si>
  <si>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</si>
  <si>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</si>
  <si>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</si>
  <si>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</si>
  <si>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</si>
  <si>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</si>
  <si>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</si>
  <si>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</si>
  <si>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</si>
  <si>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</si>
  <si>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</si>
  <si>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</si>
  <si>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</si>
  <si>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</si>
  <si>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</si>
  <si>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</si>
  <si>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</si>
  <si>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</si>
  <si>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</si>
  <si>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</si>
  <si>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</si>
  <si>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</si>
  <si>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</si>
  <si>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</si>
  <si>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</si>
  <si>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</si>
  <si>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</si>
  <si>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</si>
  <si>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</si>
  <si>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</si>
  <si>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</si>
  <si>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</si>
  <si>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</si>
  <si>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</si>
  <si>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</si>
  <si>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</si>
  <si>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</si>
  <si>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</si>
  <si>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</si>
  <si>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</si>
  <si>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</si>
  <si>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</si>
  <si>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Dirección General</t>
  </si>
  <si>
    <t>Dirección de Finanzas y Administración</t>
  </si>
  <si>
    <t>Dirección de Asuntos Jurídicos</t>
  </si>
  <si>
    <t>Dirección Técnica</t>
  </si>
  <si>
    <t>Dirección de Promoción y Gestión de Crédito y Subsidio</t>
  </si>
  <si>
    <t>Dirección de Planeación, Comunicación y Desarrollo Organizacional</t>
  </si>
  <si>
    <t>Bajo protesta de decir verdad declaramos que los Estados Financieros y sus notas, son razonablemente correctos y son responsabilidad del emisor.</t>
  </si>
  <si>
    <t>Instituto Municipal de Vivienda de León, Guanajuato (IMUVI)
Estado Analítico del Ejercicio del Presupuesto de Egresos
Clasificación Administrativa
Del 1 de enero al 31 de diciembre de 2025
(Cifras en Pesos)</t>
  </si>
  <si>
    <t>Gobierno (Federal/Estatal/Municipal) de __________________________
Estado Analítico del Ejercicio del Presupuesto de Egresos
Clasificación Administrativa
Del 1 de enero al 31 de diciembre de 2025
(Cifras en Pesos)</t>
  </si>
  <si>
    <t>Sector Paraestatal del Gobierno (Federal/Estatal/Municipal) de (Instituto Municipal de Vivienda de León, Guanajuato (IMUVI))
Estado Analítico del Ejercicio del Presupuesto de Egresos
Clasificación Administrativa
Del 1 de enero al 31 de diciembre de 2025
(Cifras en Pesos)</t>
  </si>
  <si>
    <t>Instituto Municipal de Vivienda de León, Guanajuato (IMUVI)
Estado Analítico del Ejercicio del Presupuesto de Egresos
Clasificación Funcional (Finalidad y Función)
Del 1 de enero al 31 de diciembre de 2025
(Cifras en Pesos)</t>
  </si>
  <si>
    <t>Instituto Municipal de Vivienda de León, Guanajuato (IMUVI)
Estado Analítico del Ejercicio del Presupuesto de Egresos
Clasificación por Objeto del Gasto (Capítulo y Concepto)
Del 1 de enero al 31 de diciembre de 2025
(Cifras en Pesos)</t>
  </si>
  <si>
    <t>Instituto Municipal de Vivienda de León, Guanajuato (IMUVI)
Estado Analítico del Ejercicio del Presupuesto de Egresos
Clasificación Económica (por Tipo de Gasto)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</si>
</sst>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0" fontId="2" fillId="0" borderId="11" xfId="0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2" fillId="0" borderId="11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6" fillId="0" borderId="5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2"/>
    </xf>
    <xf numFmtId="0" fontId="2" fillId="0" borderId="5" xfId="0" applyFont="1" applyBorder="1" applyAlignment="1">
      <alignment horizontal="left" indent="2"/>
    </xf>
    <xf numFmtId="0" fontId="6" fillId="0" borderId="5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left" wrapText="1" indent="1"/>
      <protection locked="0"/>
    </xf>
    <xf numFmtId="0" fontId="6" fillId="2" borderId="14" xfId="9" applyFont="1" applyFill="1" applyBorder="1" applyAlignment="1">
      <alignment horizontal="center" vertical="center"/>
    </xf>
    <xf numFmtId="4" fontId="6" fillId="0" borderId="11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6" fillId="0" borderId="0" xfId="0" applyFont="1" applyAlignment="1">
      <alignment horizontal="left" indent="1"/>
    </xf>
    <xf numFmtId="0" fontId="1" fillId="0" borderId="0" xfId="8" applyAlignment="1" applyProtection="1">
      <alignment horizontal="left" vertical="top" inden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10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1209675</xdr:colOff>
      <xdr:row>56</xdr:row>
      <xdr:rowOff>9525</xdr:rowOff>
    </xdr:from>
    <xdr:to>
      <xdr:col>6</xdr:col>
      <xdr:colOff>752475</xdr:colOff>
      <xdr:row>60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86CAE8-4567-F009-FC94-CBE5C1A28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0858500"/>
          <a:ext cx="82581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876300</xdr:colOff>
      <xdr:row>22</xdr:row>
      <xdr:rowOff>9525</xdr:rowOff>
    </xdr:from>
    <xdr:to>
      <xdr:col>7</xdr:col>
      <xdr:colOff>123825</xdr:colOff>
      <xdr:row>26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64F95A-C379-CBD6-0966-A9E22CBCD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3895725"/>
          <a:ext cx="82581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1543050</xdr:colOff>
      <xdr:row>85</xdr:row>
      <xdr:rowOff>28575</xdr:rowOff>
    </xdr:from>
    <xdr:to>
      <xdr:col>6</xdr:col>
      <xdr:colOff>885825</xdr:colOff>
      <xdr:row>89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F7918E-7C0E-5475-5E8F-C3084A95C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12915900"/>
          <a:ext cx="82581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1676400</xdr:colOff>
      <xdr:row>49</xdr:row>
      <xdr:rowOff>9525</xdr:rowOff>
    </xdr:from>
    <xdr:to>
      <xdr:col>6</xdr:col>
      <xdr:colOff>933450</xdr:colOff>
      <xdr:row>53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94082C-0A0A-892C-310E-8CAAEE383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7896225"/>
          <a:ext cx="82581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1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44" t="s">
        <v>136</v>
      </c>
      <c r="B1" s="45"/>
      <c r="C1" s="45"/>
      <c r="D1" s="45"/>
      <c r="E1" s="45"/>
      <c r="F1" s="45"/>
      <c r="G1" s="46"/>
    </row>
    <row r="2" spans="1:7" x14ac:dyDescent="0.2">
      <c r="A2" s="18"/>
      <c r="B2" s="20" t="s">
        <v>0</v>
      </c>
      <c r="C2" s="21"/>
      <c r="D2" s="21"/>
      <c r="E2" s="21"/>
      <c r="F2" s="22"/>
      <c r="G2" s="42" t="s">
        <v>1</v>
      </c>
    </row>
    <row r="3" spans="1:7" ht="24.95" customHeight="1" x14ac:dyDescent="0.2">
      <c r="A3" s="19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3"/>
    </row>
    <row r="4" spans="1:7" x14ac:dyDescent="0.2">
      <c r="A4" s="9"/>
      <c r="B4" s="14"/>
      <c r="C4" s="14"/>
      <c r="D4" s="14"/>
      <c r="E4" s="14"/>
      <c r="F4" s="14"/>
      <c r="G4" s="14"/>
    </row>
    <row r="5" spans="1:7" x14ac:dyDescent="0.2">
      <c r="A5" s="24" t="s">
        <v>129</v>
      </c>
      <c r="B5" s="4">
        <v>11634260</v>
      </c>
      <c r="C5" s="4">
        <v>19100</v>
      </c>
      <c r="D5" s="4">
        <f>+B5+C5</f>
        <v>11653360</v>
      </c>
      <c r="E5" s="4">
        <v>10084462.01</v>
      </c>
      <c r="F5" s="4">
        <v>10010169.25</v>
      </c>
      <c r="G5" s="4">
        <f>+D5-E5</f>
        <v>1568897.9900000002</v>
      </c>
    </row>
    <row r="6" spans="1:7" x14ac:dyDescent="0.2">
      <c r="A6" s="24" t="s">
        <v>130</v>
      </c>
      <c r="B6" s="4">
        <v>22870009</v>
      </c>
      <c r="C6" s="4">
        <v>-447200</v>
      </c>
      <c r="D6" s="4">
        <f t="shared" ref="D6:D12" si="0">+B6+C6</f>
        <v>22422809</v>
      </c>
      <c r="E6" s="4">
        <v>18750939.41</v>
      </c>
      <c r="F6" s="4">
        <v>17246977.93</v>
      </c>
      <c r="G6" s="4">
        <f t="shared" ref="G6:G12" si="1">+D6-E6</f>
        <v>3671869.59</v>
      </c>
    </row>
    <row r="7" spans="1:7" x14ac:dyDescent="0.2">
      <c r="A7" s="24" t="s">
        <v>131</v>
      </c>
      <c r="B7" s="4">
        <v>28430888</v>
      </c>
      <c r="C7" s="4">
        <v>-1531570</v>
      </c>
      <c r="D7" s="4">
        <f t="shared" si="0"/>
        <v>26899318</v>
      </c>
      <c r="E7" s="4">
        <v>18462752.23</v>
      </c>
      <c r="F7" s="4">
        <v>17292307.300000001</v>
      </c>
      <c r="G7" s="4">
        <f t="shared" si="1"/>
        <v>8436565.7699999996</v>
      </c>
    </row>
    <row r="8" spans="1:7" x14ac:dyDescent="0.2">
      <c r="A8" s="24" t="s">
        <v>132</v>
      </c>
      <c r="B8" s="4">
        <v>31032592</v>
      </c>
      <c r="C8" s="4">
        <v>1898670</v>
      </c>
      <c r="D8" s="4">
        <f t="shared" si="0"/>
        <v>32931262</v>
      </c>
      <c r="E8" s="4">
        <v>11449455.1</v>
      </c>
      <c r="F8" s="4">
        <v>9454404.7100000009</v>
      </c>
      <c r="G8" s="4">
        <f t="shared" si="1"/>
        <v>21481806.899999999</v>
      </c>
    </row>
    <row r="9" spans="1:7" x14ac:dyDescent="0.2">
      <c r="A9" s="24" t="s">
        <v>133</v>
      </c>
      <c r="B9" s="4">
        <v>22230882</v>
      </c>
      <c r="C9" s="4">
        <v>4271780</v>
      </c>
      <c r="D9" s="4">
        <f t="shared" si="0"/>
        <v>26502662</v>
      </c>
      <c r="E9" s="4">
        <v>17191629.719999999</v>
      </c>
      <c r="F9" s="4">
        <v>15735112.23</v>
      </c>
      <c r="G9" s="4">
        <f t="shared" si="1"/>
        <v>9311032.2800000012</v>
      </c>
    </row>
    <row r="10" spans="1:7" x14ac:dyDescent="0.2">
      <c r="A10" s="24" t="s">
        <v>134</v>
      </c>
      <c r="B10" s="4">
        <v>20428696</v>
      </c>
      <c r="C10" s="4">
        <v>50900</v>
      </c>
      <c r="D10" s="4">
        <f t="shared" si="0"/>
        <v>20479596</v>
      </c>
      <c r="E10" s="4">
        <v>11912360.460000001</v>
      </c>
      <c r="F10" s="4">
        <v>11188373.1</v>
      </c>
      <c r="G10" s="4">
        <f t="shared" si="1"/>
        <v>8567235.5399999991</v>
      </c>
    </row>
    <row r="11" spans="1:7" x14ac:dyDescent="0.2">
      <c r="A11" s="24" t="s">
        <v>8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24" t="s">
        <v>9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24"/>
      <c r="B13" s="5"/>
      <c r="C13" s="5"/>
      <c r="D13" s="5"/>
      <c r="E13" s="5"/>
      <c r="F13" s="5"/>
      <c r="G13" s="5"/>
    </row>
    <row r="14" spans="1:7" x14ac:dyDescent="0.2">
      <c r="A14" s="25" t="s">
        <v>10</v>
      </c>
      <c r="B14" s="8">
        <f t="shared" ref="B14:C14" si="2">+B5+B6+B7+B8+B9+B10+B11+B12</f>
        <v>136627327</v>
      </c>
      <c r="C14" s="8">
        <f t="shared" si="2"/>
        <v>4261680</v>
      </c>
      <c r="D14" s="8">
        <f>+D5+D6+D7+D8+D9+D10+D11+D12</f>
        <v>140889007</v>
      </c>
      <c r="E14" s="8">
        <f t="shared" ref="E14:G14" si="3">+E5+E6+E7+E8+E9+E10+E11+E12</f>
        <v>87851598.930000007</v>
      </c>
      <c r="F14" s="8">
        <f t="shared" si="3"/>
        <v>80927344.519999996</v>
      </c>
      <c r="G14" s="8">
        <f t="shared" si="3"/>
        <v>53037408.07</v>
      </c>
    </row>
    <row r="17" spans="1:7" ht="54.95" customHeight="1" x14ac:dyDescent="0.2">
      <c r="A17" s="44" t="s">
        <v>137</v>
      </c>
      <c r="B17" s="45"/>
      <c r="C17" s="45"/>
      <c r="D17" s="45"/>
      <c r="E17" s="45"/>
      <c r="F17" s="45"/>
      <c r="G17" s="46"/>
    </row>
    <row r="18" spans="1:7" x14ac:dyDescent="0.2">
      <c r="A18" s="18"/>
      <c r="B18" s="20" t="s">
        <v>0</v>
      </c>
      <c r="C18" s="21"/>
      <c r="D18" s="21"/>
      <c r="E18" s="21"/>
      <c r="F18" s="22"/>
      <c r="G18" s="42" t="s">
        <v>1</v>
      </c>
    </row>
    <row r="19" spans="1:7" ht="22.5" x14ac:dyDescent="0.2">
      <c r="A19" s="19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G19" s="43"/>
    </row>
    <row r="20" spans="1:7" x14ac:dyDescent="0.2">
      <c r="A20" s="10"/>
      <c r="B20" s="11"/>
      <c r="C20" s="11"/>
      <c r="D20" s="11"/>
      <c r="E20" s="11"/>
      <c r="F20" s="11"/>
      <c r="G20" s="11"/>
    </row>
    <row r="21" spans="1:7" x14ac:dyDescent="0.2">
      <c r="A21" s="24" t="s">
        <v>11</v>
      </c>
      <c r="B21" s="12">
        <v>0</v>
      </c>
      <c r="C21" s="12">
        <v>0</v>
      </c>
      <c r="D21" s="12">
        <f>+B21+C21</f>
        <v>0</v>
      </c>
      <c r="E21" s="12">
        <v>0</v>
      </c>
      <c r="F21" s="12">
        <v>0</v>
      </c>
      <c r="G21" s="12">
        <f>+D21-E21</f>
        <v>0</v>
      </c>
    </row>
    <row r="22" spans="1:7" x14ac:dyDescent="0.2">
      <c r="A22" s="24" t="s">
        <v>12</v>
      </c>
      <c r="B22" s="12">
        <v>0</v>
      </c>
      <c r="C22" s="12">
        <v>0</v>
      </c>
      <c r="D22" s="12">
        <f t="shared" ref="D22:D24" si="4">+B22+C22</f>
        <v>0</v>
      </c>
      <c r="E22" s="12">
        <v>0</v>
      </c>
      <c r="F22" s="12">
        <v>0</v>
      </c>
      <c r="G22" s="12">
        <f t="shared" ref="G22:G24" si="5">+D22-E22</f>
        <v>0</v>
      </c>
    </row>
    <row r="23" spans="1:7" x14ac:dyDescent="0.2">
      <c r="A23" s="24" t="s">
        <v>13</v>
      </c>
      <c r="B23" s="12">
        <v>0</v>
      </c>
      <c r="C23" s="12">
        <v>0</v>
      </c>
      <c r="D23" s="12">
        <f t="shared" si="4"/>
        <v>0</v>
      </c>
      <c r="E23" s="12">
        <v>0</v>
      </c>
      <c r="F23" s="12">
        <v>0</v>
      </c>
      <c r="G23" s="12">
        <f t="shared" si="5"/>
        <v>0</v>
      </c>
    </row>
    <row r="24" spans="1:7" x14ac:dyDescent="0.2">
      <c r="A24" s="24" t="s">
        <v>14</v>
      </c>
      <c r="B24" s="12">
        <v>0</v>
      </c>
      <c r="C24" s="12">
        <v>0</v>
      </c>
      <c r="D24" s="12">
        <f t="shared" si="4"/>
        <v>0</v>
      </c>
      <c r="E24" s="12">
        <v>0</v>
      </c>
      <c r="F24" s="12">
        <v>0</v>
      </c>
      <c r="G24" s="12">
        <f t="shared" si="5"/>
        <v>0</v>
      </c>
    </row>
    <row r="25" spans="1:7" x14ac:dyDescent="0.2">
      <c r="A25" s="2"/>
      <c r="B25" s="13"/>
      <c r="C25" s="13"/>
      <c r="D25" s="13"/>
      <c r="E25" s="13"/>
      <c r="F25" s="13"/>
      <c r="G25" s="13"/>
    </row>
    <row r="26" spans="1:7" x14ac:dyDescent="0.2">
      <c r="A26" s="25" t="s">
        <v>10</v>
      </c>
      <c r="B26" s="8">
        <f>+B21+B22+B23+B24</f>
        <v>0</v>
      </c>
      <c r="C26" s="8">
        <f t="shared" ref="C26:G26" si="6">+C21+C22+C23+C24</f>
        <v>0</v>
      </c>
      <c r="D26" s="8">
        <f t="shared" si="6"/>
        <v>0</v>
      </c>
      <c r="E26" s="8">
        <f t="shared" si="6"/>
        <v>0</v>
      </c>
      <c r="F26" s="8">
        <f t="shared" si="6"/>
        <v>0</v>
      </c>
      <c r="G26" s="8">
        <f t="shared" si="6"/>
        <v>0</v>
      </c>
    </row>
    <row r="29" spans="1:7" ht="54.95" customHeight="1" x14ac:dyDescent="0.2">
      <c r="A29" s="44" t="s">
        <v>138</v>
      </c>
      <c r="B29" s="45"/>
      <c r="C29" s="45"/>
      <c r="D29" s="45"/>
      <c r="E29" s="45"/>
      <c r="F29" s="45"/>
      <c r="G29" s="46"/>
    </row>
    <row r="30" spans="1:7" x14ac:dyDescent="0.2">
      <c r="A30" s="18"/>
      <c r="B30" s="20" t="s">
        <v>0</v>
      </c>
      <c r="C30" s="21"/>
      <c r="D30" s="21"/>
      <c r="E30" s="21"/>
      <c r="F30" s="22"/>
      <c r="G30" s="42" t="s">
        <v>1</v>
      </c>
    </row>
    <row r="31" spans="1:7" ht="22.5" x14ac:dyDescent="0.2">
      <c r="A31" s="19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43"/>
    </row>
    <row r="32" spans="1:7" x14ac:dyDescent="0.2">
      <c r="A32" s="10"/>
      <c r="B32" s="11"/>
      <c r="C32" s="11"/>
      <c r="D32" s="11"/>
      <c r="E32" s="11"/>
      <c r="F32" s="11"/>
      <c r="G32" s="11"/>
    </row>
    <row r="33" spans="1:7" ht="22.5" x14ac:dyDescent="0.2">
      <c r="A33" s="26" t="s">
        <v>15</v>
      </c>
      <c r="B33" s="12">
        <v>0</v>
      </c>
      <c r="C33" s="12">
        <v>0</v>
      </c>
      <c r="D33" s="12">
        <f>+B33+C33</f>
        <v>0</v>
      </c>
      <c r="E33" s="12">
        <v>0</v>
      </c>
      <c r="F33" s="12">
        <v>0</v>
      </c>
      <c r="G33" s="12">
        <f>+D33-E33</f>
        <v>0</v>
      </c>
    </row>
    <row r="34" spans="1:7" x14ac:dyDescent="0.2">
      <c r="A34" s="26"/>
      <c r="B34" s="12"/>
      <c r="C34" s="12"/>
      <c r="D34" s="12"/>
      <c r="E34" s="12"/>
      <c r="F34" s="12"/>
      <c r="G34" s="12"/>
    </row>
    <row r="35" spans="1:7" x14ac:dyDescent="0.2">
      <c r="A35" s="26" t="s">
        <v>16</v>
      </c>
      <c r="B35" s="12">
        <v>0</v>
      </c>
      <c r="C35" s="12">
        <v>0</v>
      </c>
      <c r="D35" s="12">
        <f>+B35+C35</f>
        <v>0</v>
      </c>
      <c r="E35" s="12">
        <v>0</v>
      </c>
      <c r="F35" s="12">
        <v>0</v>
      </c>
      <c r="G35" s="12">
        <f>+D35-E35</f>
        <v>0</v>
      </c>
    </row>
    <row r="36" spans="1:7" x14ac:dyDescent="0.2">
      <c r="A36" s="26"/>
      <c r="B36" s="12"/>
      <c r="C36" s="12"/>
      <c r="D36" s="12"/>
      <c r="E36" s="12"/>
      <c r="F36" s="12"/>
      <c r="G36" s="12"/>
    </row>
    <row r="37" spans="1:7" ht="22.5" x14ac:dyDescent="0.2">
      <c r="A37" s="26" t="s">
        <v>17</v>
      </c>
      <c r="B37" s="12">
        <v>0</v>
      </c>
      <c r="C37" s="12">
        <v>0</v>
      </c>
      <c r="D37" s="12">
        <f>+B37+C37</f>
        <v>0</v>
      </c>
      <c r="E37" s="12">
        <v>0</v>
      </c>
      <c r="F37" s="12">
        <v>0</v>
      </c>
      <c r="G37" s="12">
        <f>+D37-E37</f>
        <v>0</v>
      </c>
    </row>
    <row r="38" spans="1:7" x14ac:dyDescent="0.2">
      <c r="A38" s="26"/>
      <c r="B38" s="12"/>
      <c r="C38" s="12"/>
      <c r="D38" s="12"/>
      <c r="E38" s="12"/>
      <c r="F38" s="12"/>
      <c r="G38" s="12"/>
    </row>
    <row r="39" spans="1:7" ht="22.5" x14ac:dyDescent="0.2">
      <c r="A39" s="26" t="s">
        <v>18</v>
      </c>
      <c r="B39" s="12">
        <v>0</v>
      </c>
      <c r="C39" s="12">
        <v>0</v>
      </c>
      <c r="D39" s="12">
        <f>+B39+C39</f>
        <v>0</v>
      </c>
      <c r="E39" s="12">
        <v>0</v>
      </c>
      <c r="F39" s="12">
        <v>0</v>
      </c>
      <c r="G39" s="12">
        <f>+D39-E39</f>
        <v>0</v>
      </c>
    </row>
    <row r="40" spans="1:7" x14ac:dyDescent="0.2">
      <c r="A40" s="26"/>
      <c r="B40" s="12"/>
      <c r="C40" s="12"/>
      <c r="D40" s="12"/>
      <c r="E40" s="12"/>
      <c r="F40" s="12"/>
      <c r="G40" s="12"/>
    </row>
    <row r="41" spans="1:7" ht="22.5" x14ac:dyDescent="0.2">
      <c r="A41" s="26" t="s">
        <v>19</v>
      </c>
      <c r="B41" s="12">
        <v>0</v>
      </c>
      <c r="C41" s="12">
        <v>0</v>
      </c>
      <c r="D41" s="12">
        <f>+B41+C41</f>
        <v>0</v>
      </c>
      <c r="E41" s="12">
        <v>0</v>
      </c>
      <c r="F41" s="12">
        <v>0</v>
      </c>
      <c r="G41" s="12">
        <f>+D41-E41</f>
        <v>0</v>
      </c>
    </row>
    <row r="42" spans="1:7" x14ac:dyDescent="0.2">
      <c r="A42" s="26"/>
      <c r="B42" s="12"/>
      <c r="C42" s="12"/>
      <c r="D42" s="12"/>
      <c r="E42" s="12"/>
      <c r="F42" s="12"/>
      <c r="G42" s="12"/>
    </row>
    <row r="43" spans="1:7" ht="22.5" x14ac:dyDescent="0.2">
      <c r="A43" s="35" t="s">
        <v>20</v>
      </c>
      <c r="B43" s="12">
        <v>0</v>
      </c>
      <c r="C43" s="12">
        <v>0</v>
      </c>
      <c r="D43" s="12">
        <f>+B43+C43</f>
        <v>0</v>
      </c>
      <c r="E43" s="12">
        <v>0</v>
      </c>
      <c r="F43" s="12">
        <v>0</v>
      </c>
      <c r="G43" s="12">
        <f>+D43-E43</f>
        <v>0</v>
      </c>
    </row>
    <row r="44" spans="1:7" x14ac:dyDescent="0.2">
      <c r="A44" s="26"/>
      <c r="B44" s="12"/>
      <c r="C44" s="12"/>
      <c r="D44" s="12"/>
      <c r="E44" s="12"/>
      <c r="F44" s="12"/>
      <c r="G44" s="12"/>
    </row>
    <row r="45" spans="1:7" x14ac:dyDescent="0.2">
      <c r="A45" s="26" t="s">
        <v>21</v>
      </c>
      <c r="B45" s="12">
        <v>0</v>
      </c>
      <c r="C45" s="12">
        <v>0</v>
      </c>
      <c r="D45" s="12">
        <f>+B45+C45</f>
        <v>0</v>
      </c>
      <c r="E45" s="12">
        <v>0</v>
      </c>
      <c r="F45" s="12">
        <v>0</v>
      </c>
      <c r="G45" s="12">
        <f>+D45-E45</f>
        <v>0</v>
      </c>
    </row>
    <row r="46" spans="1:7" x14ac:dyDescent="0.2">
      <c r="A46" s="26"/>
      <c r="B46" s="12"/>
      <c r="C46" s="12"/>
      <c r="D46" s="12"/>
      <c r="E46" s="12"/>
      <c r="F46" s="12"/>
      <c r="G46" s="12"/>
    </row>
    <row r="47" spans="1:7" x14ac:dyDescent="0.2">
      <c r="A47" s="26" t="s">
        <v>22</v>
      </c>
      <c r="B47" s="12">
        <v>136627327</v>
      </c>
      <c r="C47" s="12">
        <v>4261680</v>
      </c>
      <c r="D47" s="12">
        <f>+B47+C47</f>
        <v>140889007</v>
      </c>
      <c r="E47" s="12">
        <v>87851598.930000007</v>
      </c>
      <c r="F47" s="12">
        <v>80927344.519999996</v>
      </c>
      <c r="G47" s="12">
        <f>+D47-E47</f>
        <v>53037408.069999993</v>
      </c>
    </row>
    <row r="48" spans="1:7" x14ac:dyDescent="0.2">
      <c r="A48" s="27"/>
      <c r="B48" s="13"/>
      <c r="C48" s="13"/>
      <c r="D48" s="13"/>
      <c r="E48" s="13"/>
      <c r="F48" s="13"/>
      <c r="G48" s="13"/>
    </row>
    <row r="49" spans="1:7" x14ac:dyDescent="0.2">
      <c r="A49" s="25" t="s">
        <v>10</v>
      </c>
      <c r="B49" s="8">
        <f>+B33+B35+B37+B39+B41+B43+B45+B47</f>
        <v>136627327</v>
      </c>
      <c r="C49" s="8">
        <f t="shared" ref="C49:G49" si="7">+C33+C35+C37+C39+C41+C43+C45+C47</f>
        <v>4261680</v>
      </c>
      <c r="D49" s="8">
        <f t="shared" si="7"/>
        <v>140889007</v>
      </c>
      <c r="E49" s="8">
        <f t="shared" si="7"/>
        <v>87851598.930000007</v>
      </c>
      <c r="F49" s="8">
        <f t="shared" si="7"/>
        <v>80927344.519999996</v>
      </c>
      <c r="G49" s="8">
        <f t="shared" si="7"/>
        <v>53037408.069999993</v>
      </c>
    </row>
    <row r="51" spans="1:7" ht="12.75" x14ac:dyDescent="0.2">
      <c r="A51" s="41" t="s">
        <v>135</v>
      </c>
    </row>
  </sheetData>
  <sheetProtection formatCells="0" formatColumns="0" formatRows="0" insertRows="0" deleteRows="0" autoFilter="0"/>
  <mergeCells count="6">
    <mergeCell ref="G2:G3"/>
    <mergeCell ref="G18:G19"/>
    <mergeCell ref="G30:G31"/>
    <mergeCell ref="A1:G1"/>
    <mergeCell ref="A17:G17"/>
    <mergeCell ref="A29:G29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4.95" customHeight="1" x14ac:dyDescent="0.2">
      <c r="A1" s="44" t="s">
        <v>141</v>
      </c>
      <c r="B1" s="45"/>
      <c r="C1" s="45"/>
      <c r="D1" s="45"/>
      <c r="E1" s="45"/>
      <c r="F1" s="45"/>
      <c r="G1" s="46"/>
    </row>
    <row r="2" spans="1:7" x14ac:dyDescent="0.2">
      <c r="A2" s="18"/>
      <c r="B2" s="20" t="s">
        <v>0</v>
      </c>
      <c r="C2" s="21"/>
      <c r="D2" s="21"/>
      <c r="E2" s="21"/>
      <c r="F2" s="22"/>
      <c r="G2" s="42" t="s">
        <v>1</v>
      </c>
    </row>
    <row r="3" spans="1:7" ht="24.95" customHeight="1" x14ac:dyDescent="0.2">
      <c r="A3" s="36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3"/>
    </row>
    <row r="4" spans="1:7" x14ac:dyDescent="0.2">
      <c r="A4" s="28"/>
      <c r="B4" s="7"/>
      <c r="C4" s="7"/>
      <c r="D4" s="7"/>
      <c r="E4" s="7"/>
      <c r="F4" s="7"/>
      <c r="G4" s="7"/>
    </row>
    <row r="5" spans="1:7" x14ac:dyDescent="0.2">
      <c r="A5" s="40" t="s">
        <v>23</v>
      </c>
      <c r="B5" s="4">
        <v>102916589</v>
      </c>
      <c r="C5" s="4">
        <v>4261680</v>
      </c>
      <c r="D5" s="4">
        <f>+B5+C5</f>
        <v>107178269</v>
      </c>
      <c r="E5" s="4">
        <v>82902832.469999984</v>
      </c>
      <c r="F5" s="4">
        <v>77144152.459999993</v>
      </c>
      <c r="G5" s="4">
        <f>+D5-E5</f>
        <v>24275436.530000016</v>
      </c>
    </row>
    <row r="6" spans="1:7" x14ac:dyDescent="0.2">
      <c r="A6" s="40"/>
      <c r="B6" s="4"/>
      <c r="C6" s="4"/>
      <c r="D6" s="4"/>
      <c r="E6" s="4"/>
      <c r="F6" s="4"/>
      <c r="G6" s="4"/>
    </row>
    <row r="7" spans="1:7" x14ac:dyDescent="0.2">
      <c r="A7" s="40" t="s">
        <v>24</v>
      </c>
      <c r="B7" s="4">
        <v>33710738</v>
      </c>
      <c r="C7" s="4">
        <v>0</v>
      </c>
      <c r="D7" s="4">
        <f>+B7+C7</f>
        <v>33710738</v>
      </c>
      <c r="E7" s="4">
        <v>4948766.46</v>
      </c>
      <c r="F7" s="4">
        <v>3783192.0599999996</v>
      </c>
      <c r="G7" s="4">
        <f>+D7-E7</f>
        <v>28761971.539999999</v>
      </c>
    </row>
    <row r="8" spans="1:7" x14ac:dyDescent="0.2">
      <c r="A8" s="40"/>
      <c r="B8" s="4"/>
      <c r="C8" s="4"/>
      <c r="D8" s="4"/>
      <c r="E8" s="4"/>
      <c r="F8" s="4"/>
      <c r="G8" s="4"/>
    </row>
    <row r="9" spans="1:7" x14ac:dyDescent="0.2">
      <c r="A9" s="40" t="s">
        <v>25</v>
      </c>
      <c r="B9" s="4">
        <v>0</v>
      </c>
      <c r="C9" s="4">
        <v>0</v>
      </c>
      <c r="D9" s="4">
        <f>+B9+C9</f>
        <v>0</v>
      </c>
      <c r="E9" s="4">
        <v>0</v>
      </c>
      <c r="F9" s="4">
        <v>0</v>
      </c>
      <c r="G9" s="4">
        <f>+D9-E9</f>
        <v>0</v>
      </c>
    </row>
    <row r="10" spans="1:7" x14ac:dyDescent="0.2">
      <c r="A10" s="40"/>
      <c r="B10" s="4"/>
      <c r="C10" s="4"/>
      <c r="D10" s="4"/>
      <c r="E10" s="4"/>
      <c r="F10" s="4"/>
      <c r="G10" s="4"/>
    </row>
    <row r="11" spans="1:7" x14ac:dyDescent="0.2">
      <c r="A11" s="40" t="s">
        <v>26</v>
      </c>
      <c r="B11" s="4">
        <v>0</v>
      </c>
      <c r="C11" s="4">
        <v>0</v>
      </c>
      <c r="D11" s="4">
        <f>+B11+C11</f>
        <v>0</v>
      </c>
      <c r="E11" s="4">
        <v>0</v>
      </c>
      <c r="F11" s="4">
        <v>0</v>
      </c>
      <c r="G11" s="4">
        <f>+D11-E11</f>
        <v>0</v>
      </c>
    </row>
    <row r="12" spans="1:7" x14ac:dyDescent="0.2">
      <c r="A12" s="40"/>
      <c r="B12" s="4"/>
      <c r="C12" s="4"/>
      <c r="D12" s="4"/>
      <c r="E12" s="4"/>
      <c r="F12" s="4"/>
      <c r="G12" s="4"/>
    </row>
    <row r="13" spans="1:7" x14ac:dyDescent="0.2">
      <c r="A13" s="40" t="s">
        <v>27</v>
      </c>
      <c r="B13" s="4">
        <v>0</v>
      </c>
      <c r="C13" s="4">
        <v>0</v>
      </c>
      <c r="D13" s="4">
        <f>+B13+C13</f>
        <v>0</v>
      </c>
      <c r="E13" s="4">
        <v>0</v>
      </c>
      <c r="F13" s="4">
        <v>0</v>
      </c>
      <c r="G13" s="4">
        <f>+D13-E13</f>
        <v>0</v>
      </c>
    </row>
    <row r="14" spans="1:7" x14ac:dyDescent="0.2">
      <c r="A14" s="29"/>
      <c r="B14" s="5"/>
      <c r="C14" s="5"/>
      <c r="D14" s="5"/>
      <c r="E14" s="5"/>
      <c r="F14" s="5"/>
      <c r="G14" s="5"/>
    </row>
    <row r="15" spans="1:7" x14ac:dyDescent="0.2">
      <c r="A15" s="30" t="s">
        <v>10</v>
      </c>
      <c r="B15" s="6">
        <f>+B5+B7+B9+B11+B13</f>
        <v>136627327</v>
      </c>
      <c r="C15" s="6">
        <f t="shared" ref="C15:G15" si="0">+C5+C7+C9+C11+C13</f>
        <v>4261680</v>
      </c>
      <c r="D15" s="6">
        <f t="shared" si="0"/>
        <v>140889007</v>
      </c>
      <c r="E15" s="6">
        <f t="shared" si="0"/>
        <v>87851598.929999977</v>
      </c>
      <c r="F15" s="6">
        <f t="shared" si="0"/>
        <v>80927344.519999996</v>
      </c>
      <c r="G15" s="6">
        <f t="shared" si="0"/>
        <v>53037408.070000015</v>
      </c>
    </row>
    <row r="18" spans="1:1" ht="12.75" x14ac:dyDescent="0.2">
      <c r="A18" s="41" t="s">
        <v>135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9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4.95" customHeight="1" x14ac:dyDescent="0.2">
      <c r="A1" s="44" t="s">
        <v>140</v>
      </c>
      <c r="B1" s="45"/>
      <c r="C1" s="45"/>
      <c r="D1" s="45"/>
      <c r="E1" s="45"/>
      <c r="F1" s="45"/>
      <c r="G1" s="46"/>
    </row>
    <row r="2" spans="1:7" x14ac:dyDescent="0.2">
      <c r="A2" s="18"/>
      <c r="B2" s="20" t="s">
        <v>0</v>
      </c>
      <c r="C2" s="21"/>
      <c r="D2" s="21"/>
      <c r="E2" s="21"/>
      <c r="F2" s="22"/>
      <c r="G2" s="42" t="s">
        <v>1</v>
      </c>
    </row>
    <row r="3" spans="1:7" ht="24.95" customHeight="1" x14ac:dyDescent="0.2">
      <c r="A3" s="36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3"/>
    </row>
    <row r="4" spans="1:7" x14ac:dyDescent="0.2">
      <c r="A4" s="34" t="s">
        <v>28</v>
      </c>
      <c r="B4" s="37">
        <f>+B5+B6+B7+B8+B9+B10+B11</f>
        <v>65594272</v>
      </c>
      <c r="C4" s="37">
        <f t="shared" ref="C4:G4" si="0">+C5+C6+C7+C8+C9+C10+C11</f>
        <v>0</v>
      </c>
      <c r="D4" s="37">
        <f t="shared" si="0"/>
        <v>65594272</v>
      </c>
      <c r="E4" s="37">
        <f t="shared" si="0"/>
        <v>57189842.210000001</v>
      </c>
      <c r="F4" s="37">
        <f t="shared" si="0"/>
        <v>56177209.560000002</v>
      </c>
      <c r="G4" s="37">
        <f t="shared" si="0"/>
        <v>8404429.790000001</v>
      </c>
    </row>
    <row r="5" spans="1:7" x14ac:dyDescent="0.2">
      <c r="A5" s="31" t="s">
        <v>29</v>
      </c>
      <c r="B5" s="4">
        <v>30562616</v>
      </c>
      <c r="C5" s="4">
        <v>0</v>
      </c>
      <c r="D5" s="4">
        <f>+B5+C5</f>
        <v>30562616</v>
      </c>
      <c r="E5" s="4">
        <v>29393554.16</v>
      </c>
      <c r="F5" s="4">
        <v>29393554.16</v>
      </c>
      <c r="G5" s="4">
        <f t="shared" ref="G5" si="1">+D5-E5</f>
        <v>1169061.8399999999</v>
      </c>
    </row>
    <row r="6" spans="1:7" x14ac:dyDescent="0.2">
      <c r="A6" s="31" t="s">
        <v>30</v>
      </c>
      <c r="B6" s="4">
        <v>1836000</v>
      </c>
      <c r="C6" s="4">
        <v>0</v>
      </c>
      <c r="D6" s="4">
        <f t="shared" ref="D6:D11" si="2">+B6+C6</f>
        <v>1836000</v>
      </c>
      <c r="E6" s="4">
        <v>1161211.79</v>
      </c>
      <c r="F6" s="4">
        <v>1161211.79</v>
      </c>
      <c r="G6" s="4">
        <f t="shared" ref="G6:G11" si="3">+D6-E6</f>
        <v>674788.21</v>
      </c>
    </row>
    <row r="7" spans="1:7" x14ac:dyDescent="0.2">
      <c r="A7" s="31" t="s">
        <v>31</v>
      </c>
      <c r="B7" s="4">
        <v>6878217</v>
      </c>
      <c r="C7" s="4">
        <v>730000</v>
      </c>
      <c r="D7" s="4">
        <f t="shared" si="2"/>
        <v>7608217</v>
      </c>
      <c r="E7" s="4">
        <v>7472906.5499999998</v>
      </c>
      <c r="F7" s="4">
        <v>7472906.5499999998</v>
      </c>
      <c r="G7" s="4">
        <f t="shared" si="3"/>
        <v>135310.45000000019</v>
      </c>
    </row>
    <row r="8" spans="1:7" x14ac:dyDescent="0.2">
      <c r="A8" s="31" t="s">
        <v>32</v>
      </c>
      <c r="B8" s="4">
        <v>6685849</v>
      </c>
      <c r="C8" s="4">
        <v>690000</v>
      </c>
      <c r="D8" s="4">
        <f t="shared" si="2"/>
        <v>7375849</v>
      </c>
      <c r="E8" s="4">
        <v>7299575.9299999997</v>
      </c>
      <c r="F8" s="4">
        <v>6286943.2800000003</v>
      </c>
      <c r="G8" s="4">
        <f t="shared" si="3"/>
        <v>76273.070000000298</v>
      </c>
    </row>
    <row r="9" spans="1:7" x14ac:dyDescent="0.2">
      <c r="A9" s="31" t="s">
        <v>33</v>
      </c>
      <c r="B9" s="4">
        <v>15131590</v>
      </c>
      <c r="C9" s="4">
        <v>92000</v>
      </c>
      <c r="D9" s="4">
        <f t="shared" si="2"/>
        <v>15223590</v>
      </c>
      <c r="E9" s="4">
        <v>11862593.779999999</v>
      </c>
      <c r="F9" s="4">
        <v>11862593.779999999</v>
      </c>
      <c r="G9" s="4">
        <f t="shared" si="3"/>
        <v>3360996.2200000007</v>
      </c>
    </row>
    <row r="10" spans="1:7" x14ac:dyDescent="0.2">
      <c r="A10" s="31" t="s">
        <v>34</v>
      </c>
      <c r="B10" s="4">
        <v>4500000</v>
      </c>
      <c r="C10" s="4">
        <v>-1512000</v>
      </c>
      <c r="D10" s="4">
        <f t="shared" si="2"/>
        <v>2988000</v>
      </c>
      <c r="E10" s="4">
        <v>0</v>
      </c>
      <c r="F10" s="4">
        <v>0</v>
      </c>
      <c r="G10" s="4">
        <f t="shared" si="3"/>
        <v>2988000</v>
      </c>
    </row>
    <row r="11" spans="1:7" x14ac:dyDescent="0.2">
      <c r="A11" s="31" t="s">
        <v>35</v>
      </c>
      <c r="B11" s="4">
        <v>0</v>
      </c>
      <c r="C11" s="4">
        <v>0</v>
      </c>
      <c r="D11" s="4">
        <f t="shared" si="2"/>
        <v>0</v>
      </c>
      <c r="E11" s="4">
        <v>0</v>
      </c>
      <c r="F11" s="4">
        <v>0</v>
      </c>
      <c r="G11" s="4">
        <f t="shared" si="3"/>
        <v>0</v>
      </c>
    </row>
    <row r="12" spans="1:7" x14ac:dyDescent="0.2">
      <c r="A12" s="34" t="s">
        <v>36</v>
      </c>
      <c r="B12" s="38">
        <f>+B13+B14+B15+B16+B17+B18+B19+B20+B21</f>
        <v>4206955</v>
      </c>
      <c r="C12" s="38">
        <f t="shared" ref="C12" si="4">+C13+C14+C15+C16+C17+C18+C19+C20+C21</f>
        <v>0</v>
      </c>
      <c r="D12" s="38">
        <f t="shared" ref="D12" si="5">+D13+D14+D15+D16+D17+D18+D19+D20+D21</f>
        <v>4206955</v>
      </c>
      <c r="E12" s="38">
        <f t="shared" ref="E12" si="6">+E13+E14+E15+E16+E17+E18+E19+E20+E21</f>
        <v>3139090.04</v>
      </c>
      <c r="F12" s="38">
        <f t="shared" ref="F12" si="7">+F13+F14+F15+F16+F17+F18+F19+F20+F21</f>
        <v>2255957.11</v>
      </c>
      <c r="G12" s="38">
        <f t="shared" ref="G12" si="8">+G13+G14+G15+G16+G17+G18+G19+G20+G21</f>
        <v>1067864.96</v>
      </c>
    </row>
    <row r="13" spans="1:7" x14ac:dyDescent="0.2">
      <c r="A13" s="31" t="s">
        <v>37</v>
      </c>
      <c r="B13" s="4">
        <v>819000</v>
      </c>
      <c r="C13" s="4">
        <v>25000</v>
      </c>
      <c r="D13" s="4">
        <f t="shared" ref="D13:D21" si="9">+B13+C13</f>
        <v>844000</v>
      </c>
      <c r="E13" s="4">
        <v>480660.49</v>
      </c>
      <c r="F13" s="4">
        <v>480660.49</v>
      </c>
      <c r="G13" s="4">
        <f t="shared" ref="G13:G21" si="10">+D13-E13</f>
        <v>363339.51</v>
      </c>
    </row>
    <row r="14" spans="1:7" x14ac:dyDescent="0.2">
      <c r="A14" s="31" t="s">
        <v>38</v>
      </c>
      <c r="B14" s="4">
        <v>45000</v>
      </c>
      <c r="C14" s="4">
        <v>35000</v>
      </c>
      <c r="D14" s="4">
        <f t="shared" si="9"/>
        <v>80000</v>
      </c>
      <c r="E14" s="4">
        <v>40675.040000000001</v>
      </c>
      <c r="F14" s="4">
        <v>40675.040000000001</v>
      </c>
      <c r="G14" s="4">
        <f t="shared" si="10"/>
        <v>39324.959999999999</v>
      </c>
    </row>
    <row r="15" spans="1:7" x14ac:dyDescent="0.2">
      <c r="A15" s="31" t="s">
        <v>39</v>
      </c>
      <c r="B15" s="4">
        <v>0</v>
      </c>
      <c r="C15" s="4">
        <v>0</v>
      </c>
      <c r="D15" s="4">
        <f t="shared" si="9"/>
        <v>0</v>
      </c>
      <c r="E15" s="4">
        <v>0</v>
      </c>
      <c r="F15" s="4">
        <v>0</v>
      </c>
      <c r="G15" s="4">
        <f t="shared" si="10"/>
        <v>0</v>
      </c>
    </row>
    <row r="16" spans="1:7" x14ac:dyDescent="0.2">
      <c r="A16" s="31" t="s">
        <v>40</v>
      </c>
      <c r="B16" s="4">
        <v>136000</v>
      </c>
      <c r="C16" s="4">
        <v>0</v>
      </c>
      <c r="D16" s="4">
        <f t="shared" si="9"/>
        <v>136000</v>
      </c>
      <c r="E16" s="4">
        <v>60043.66</v>
      </c>
      <c r="F16" s="4">
        <v>60043.66</v>
      </c>
      <c r="G16" s="4">
        <f t="shared" si="10"/>
        <v>75956.34</v>
      </c>
    </row>
    <row r="17" spans="1:7" x14ac:dyDescent="0.2">
      <c r="A17" s="31" t="s">
        <v>41</v>
      </c>
      <c r="B17" s="4">
        <v>71000</v>
      </c>
      <c r="C17" s="4">
        <v>0</v>
      </c>
      <c r="D17" s="4">
        <f t="shared" si="9"/>
        <v>71000</v>
      </c>
      <c r="E17" s="4">
        <v>6933.36</v>
      </c>
      <c r="F17" s="4">
        <v>6933.36</v>
      </c>
      <c r="G17" s="4">
        <f t="shared" si="10"/>
        <v>64066.64</v>
      </c>
    </row>
    <row r="18" spans="1:7" x14ac:dyDescent="0.2">
      <c r="A18" s="31" t="s">
        <v>42</v>
      </c>
      <c r="B18" s="4">
        <v>1680000</v>
      </c>
      <c r="C18" s="4">
        <v>0</v>
      </c>
      <c r="D18" s="4">
        <f t="shared" si="9"/>
        <v>1680000</v>
      </c>
      <c r="E18" s="4">
        <v>1501931.55</v>
      </c>
      <c r="F18" s="4">
        <v>618798.62</v>
      </c>
      <c r="G18" s="4">
        <f t="shared" si="10"/>
        <v>178068.44999999995</v>
      </c>
    </row>
    <row r="19" spans="1:7" x14ac:dyDescent="0.2">
      <c r="A19" s="31" t="s">
        <v>43</v>
      </c>
      <c r="B19" s="4">
        <v>330000</v>
      </c>
      <c r="C19" s="4">
        <v>0</v>
      </c>
      <c r="D19" s="4">
        <f t="shared" si="9"/>
        <v>330000</v>
      </c>
      <c r="E19" s="4">
        <v>221651.29</v>
      </c>
      <c r="F19" s="4">
        <v>221651.29</v>
      </c>
      <c r="G19" s="4">
        <f t="shared" si="10"/>
        <v>108348.70999999999</v>
      </c>
    </row>
    <row r="20" spans="1:7" x14ac:dyDescent="0.2">
      <c r="A20" s="31" t="s">
        <v>44</v>
      </c>
      <c r="B20" s="4">
        <v>0</v>
      </c>
      <c r="C20" s="4">
        <v>0</v>
      </c>
      <c r="D20" s="4">
        <f t="shared" si="9"/>
        <v>0</v>
      </c>
      <c r="E20" s="4">
        <v>0</v>
      </c>
      <c r="F20" s="4">
        <v>0</v>
      </c>
      <c r="G20" s="4">
        <f t="shared" si="10"/>
        <v>0</v>
      </c>
    </row>
    <row r="21" spans="1:7" x14ac:dyDescent="0.2">
      <c r="A21" s="31" t="s">
        <v>45</v>
      </c>
      <c r="B21" s="4">
        <v>1125955</v>
      </c>
      <c r="C21" s="4">
        <v>-60000</v>
      </c>
      <c r="D21" s="4">
        <f t="shared" si="9"/>
        <v>1065955</v>
      </c>
      <c r="E21" s="4">
        <v>827194.65</v>
      </c>
      <c r="F21" s="4">
        <v>827194.65</v>
      </c>
      <c r="G21" s="4">
        <f t="shared" si="10"/>
        <v>238760.34999999998</v>
      </c>
    </row>
    <row r="22" spans="1:7" x14ac:dyDescent="0.2">
      <c r="A22" s="34" t="s">
        <v>46</v>
      </c>
      <c r="B22" s="38">
        <f>+B23+B24+B25+B26+B27+B28+B29+B30+B31</f>
        <v>20945000</v>
      </c>
      <c r="C22" s="38">
        <f t="shared" ref="C22" si="11">+C23+C24+C25+C26+C27+C28+C29+C30+C31</f>
        <v>0</v>
      </c>
      <c r="D22" s="38">
        <f t="shared" ref="D22" si="12">+D23+D24+D25+D26+D27+D28+D29+D30+D31</f>
        <v>20945000</v>
      </c>
      <c r="E22" s="38">
        <f t="shared" ref="E22" si="13">+E23+E24+E25+E26+E27+E28+E29+E30+E31</f>
        <v>14705550.509999998</v>
      </c>
      <c r="F22" s="38">
        <f t="shared" ref="F22" si="14">+F23+F24+F25+F26+F27+F28+F29+F30+F31</f>
        <v>12182432.52</v>
      </c>
      <c r="G22" s="38">
        <f t="shared" ref="G22" si="15">+G23+G24+G25+G26+G27+G28+G29+G30+G31</f>
        <v>6239449.4900000002</v>
      </c>
    </row>
    <row r="23" spans="1:7" x14ac:dyDescent="0.2">
      <c r="A23" s="31" t="s">
        <v>47</v>
      </c>
      <c r="B23" s="4">
        <v>1173000</v>
      </c>
      <c r="C23" s="4">
        <v>-170000</v>
      </c>
      <c r="D23" s="4">
        <f t="shared" ref="D23:D31" si="16">+B23+C23</f>
        <v>1003000</v>
      </c>
      <c r="E23" s="4">
        <v>699387.14</v>
      </c>
      <c r="F23" s="4">
        <v>667066.14</v>
      </c>
      <c r="G23" s="4">
        <f t="shared" ref="G23:G31" si="17">+D23-E23</f>
        <v>303612.86</v>
      </c>
    </row>
    <row r="24" spans="1:7" x14ac:dyDescent="0.2">
      <c r="A24" s="31" t="s">
        <v>48</v>
      </c>
      <c r="B24" s="4">
        <v>1093000</v>
      </c>
      <c r="C24" s="4">
        <v>520000</v>
      </c>
      <c r="D24" s="4">
        <f t="shared" si="16"/>
        <v>1613000</v>
      </c>
      <c r="E24" s="4">
        <v>1179246.3899999999</v>
      </c>
      <c r="F24" s="4">
        <v>1070215.3799999999</v>
      </c>
      <c r="G24" s="4">
        <f t="shared" si="17"/>
        <v>433753.6100000001</v>
      </c>
    </row>
    <row r="25" spans="1:7" x14ac:dyDescent="0.2">
      <c r="A25" s="31" t="s">
        <v>49</v>
      </c>
      <c r="B25" s="4">
        <v>7012000</v>
      </c>
      <c r="C25" s="4">
        <v>-45000</v>
      </c>
      <c r="D25" s="4">
        <f t="shared" si="16"/>
        <v>6967000</v>
      </c>
      <c r="E25" s="4">
        <v>5351425.07</v>
      </c>
      <c r="F25" s="4">
        <v>4356316.95</v>
      </c>
      <c r="G25" s="4">
        <f t="shared" si="17"/>
        <v>1615574.9299999997</v>
      </c>
    </row>
    <row r="26" spans="1:7" x14ac:dyDescent="0.2">
      <c r="A26" s="31" t="s">
        <v>50</v>
      </c>
      <c r="B26" s="4">
        <v>5725000</v>
      </c>
      <c r="C26" s="4">
        <v>-1450000</v>
      </c>
      <c r="D26" s="4">
        <f t="shared" si="16"/>
        <v>4275000</v>
      </c>
      <c r="E26" s="4">
        <v>2759265.03</v>
      </c>
      <c r="F26" s="4">
        <v>2328501.21</v>
      </c>
      <c r="G26" s="4">
        <f t="shared" si="17"/>
        <v>1515734.9700000002</v>
      </c>
    </row>
    <row r="27" spans="1:7" x14ac:dyDescent="0.2">
      <c r="A27" s="31" t="s">
        <v>51</v>
      </c>
      <c r="B27" s="4">
        <v>2492000</v>
      </c>
      <c r="C27" s="4">
        <v>895000</v>
      </c>
      <c r="D27" s="4">
        <f t="shared" si="16"/>
        <v>3387000</v>
      </c>
      <c r="E27" s="4">
        <v>2417572.02</v>
      </c>
      <c r="F27" s="4">
        <v>1676194.5</v>
      </c>
      <c r="G27" s="4">
        <f t="shared" si="17"/>
        <v>969427.98</v>
      </c>
    </row>
    <row r="28" spans="1:7" x14ac:dyDescent="0.2">
      <c r="A28" s="31" t="s">
        <v>52</v>
      </c>
      <c r="B28" s="4">
        <v>1080000</v>
      </c>
      <c r="C28" s="4">
        <v>-86400</v>
      </c>
      <c r="D28" s="4">
        <f t="shared" si="16"/>
        <v>993600</v>
      </c>
      <c r="E28" s="4">
        <v>234304.89</v>
      </c>
      <c r="F28" s="4">
        <v>234304.89</v>
      </c>
      <c r="G28" s="4">
        <f t="shared" si="17"/>
        <v>759295.11</v>
      </c>
    </row>
    <row r="29" spans="1:7" x14ac:dyDescent="0.2">
      <c r="A29" s="31" t="s">
        <v>53</v>
      </c>
      <c r="B29" s="4">
        <v>345000</v>
      </c>
      <c r="C29" s="4">
        <v>0</v>
      </c>
      <c r="D29" s="4">
        <f t="shared" si="16"/>
        <v>345000</v>
      </c>
      <c r="E29" s="4">
        <v>6855</v>
      </c>
      <c r="F29" s="4">
        <v>6855</v>
      </c>
      <c r="G29" s="4">
        <f t="shared" si="17"/>
        <v>338145</v>
      </c>
    </row>
    <row r="30" spans="1:7" x14ac:dyDescent="0.2">
      <c r="A30" s="31" t="s">
        <v>54</v>
      </c>
      <c r="B30" s="4">
        <v>470000</v>
      </c>
      <c r="C30" s="4">
        <v>336400</v>
      </c>
      <c r="D30" s="4">
        <f t="shared" si="16"/>
        <v>806400</v>
      </c>
      <c r="E30" s="4">
        <v>677584.45</v>
      </c>
      <c r="F30" s="4">
        <v>677584.45</v>
      </c>
      <c r="G30" s="4">
        <f t="shared" si="17"/>
        <v>128815.55000000005</v>
      </c>
    </row>
    <row r="31" spans="1:7" x14ac:dyDescent="0.2">
      <c r="A31" s="31" t="s">
        <v>55</v>
      </c>
      <c r="B31" s="4">
        <v>1555000</v>
      </c>
      <c r="C31" s="4">
        <v>0</v>
      </c>
      <c r="D31" s="4">
        <f t="shared" si="16"/>
        <v>1555000</v>
      </c>
      <c r="E31" s="4">
        <v>1379910.52</v>
      </c>
      <c r="F31" s="4">
        <v>1165394</v>
      </c>
      <c r="G31" s="4">
        <f t="shared" si="17"/>
        <v>175089.47999999998</v>
      </c>
    </row>
    <row r="32" spans="1:7" x14ac:dyDescent="0.2">
      <c r="A32" s="34" t="s">
        <v>56</v>
      </c>
      <c r="B32" s="38">
        <f>+B33+B34+B35+B36+B37+B38+B39+B40+B41</f>
        <v>12170362</v>
      </c>
      <c r="C32" s="38">
        <f t="shared" ref="C32" si="18">+C33+C34+C35+C36+C37+C38+C39+C40+C41</f>
        <v>4261680</v>
      </c>
      <c r="D32" s="38">
        <f t="shared" ref="D32" si="19">+D33+D34+D35+D36+D37+D38+D39+D40+D41</f>
        <v>16432042</v>
      </c>
      <c r="E32" s="38">
        <f t="shared" ref="E32" si="20">+E33+E34+E35+E36+E37+E38+E39+E40+E41</f>
        <v>7868349.71</v>
      </c>
      <c r="F32" s="38">
        <f t="shared" ref="F32" si="21">+F33+F34+F35+F36+F37+F38+F39+F40+F41</f>
        <v>6528553.2699999996</v>
      </c>
      <c r="G32" s="38">
        <f t="shared" ref="G32" si="22">+G33+G34+G35+G36+G37+G38+G39+G40+G41</f>
        <v>8563692.2899999991</v>
      </c>
    </row>
    <row r="33" spans="1:7" x14ac:dyDescent="0.2">
      <c r="A33" s="31" t="s">
        <v>57</v>
      </c>
      <c r="B33" s="4">
        <v>0</v>
      </c>
      <c r="C33" s="4">
        <v>0</v>
      </c>
      <c r="D33" s="4">
        <f t="shared" ref="D33:D41" si="23">+B33+C33</f>
        <v>0</v>
      </c>
      <c r="E33" s="4">
        <v>0</v>
      </c>
      <c r="F33" s="4">
        <v>0</v>
      </c>
      <c r="G33" s="4">
        <f t="shared" ref="G33:G41" si="24">+D33-E33</f>
        <v>0</v>
      </c>
    </row>
    <row r="34" spans="1:7" x14ac:dyDescent="0.2">
      <c r="A34" s="31" t="s">
        <v>58</v>
      </c>
      <c r="B34" s="4">
        <v>0</v>
      </c>
      <c r="C34" s="4">
        <v>0</v>
      </c>
      <c r="D34" s="4">
        <f t="shared" si="23"/>
        <v>0</v>
      </c>
      <c r="E34" s="4">
        <v>0</v>
      </c>
      <c r="F34" s="4">
        <v>0</v>
      </c>
      <c r="G34" s="4">
        <f t="shared" si="24"/>
        <v>0</v>
      </c>
    </row>
    <row r="35" spans="1:7" x14ac:dyDescent="0.2">
      <c r="A35" s="31" t="s">
        <v>59</v>
      </c>
      <c r="B35" s="4">
        <v>0</v>
      </c>
      <c r="C35" s="4">
        <v>0</v>
      </c>
      <c r="D35" s="4">
        <f t="shared" si="23"/>
        <v>0</v>
      </c>
      <c r="E35" s="4">
        <v>0</v>
      </c>
      <c r="F35" s="4">
        <v>0</v>
      </c>
      <c r="G35" s="4">
        <f t="shared" si="24"/>
        <v>0</v>
      </c>
    </row>
    <row r="36" spans="1:7" x14ac:dyDescent="0.2">
      <c r="A36" s="31" t="s">
        <v>60</v>
      </c>
      <c r="B36" s="4">
        <v>12170362</v>
      </c>
      <c r="C36" s="4">
        <v>4261680</v>
      </c>
      <c r="D36" s="4">
        <f t="shared" si="23"/>
        <v>16432042</v>
      </c>
      <c r="E36" s="4">
        <v>7868349.71</v>
      </c>
      <c r="F36" s="4">
        <v>6528553.2699999996</v>
      </c>
      <c r="G36" s="4">
        <f t="shared" si="24"/>
        <v>8563692.2899999991</v>
      </c>
    </row>
    <row r="37" spans="1:7" x14ac:dyDescent="0.2">
      <c r="A37" s="31" t="s">
        <v>26</v>
      </c>
      <c r="B37" s="4">
        <v>0</v>
      </c>
      <c r="C37" s="4">
        <v>0</v>
      </c>
      <c r="D37" s="4">
        <f t="shared" si="23"/>
        <v>0</v>
      </c>
      <c r="E37" s="4">
        <v>0</v>
      </c>
      <c r="F37" s="4">
        <v>0</v>
      </c>
      <c r="G37" s="4">
        <f t="shared" si="24"/>
        <v>0</v>
      </c>
    </row>
    <row r="38" spans="1:7" x14ac:dyDescent="0.2">
      <c r="A38" s="31" t="s">
        <v>61</v>
      </c>
      <c r="B38" s="4">
        <v>0</v>
      </c>
      <c r="C38" s="4">
        <v>0</v>
      </c>
      <c r="D38" s="4">
        <f t="shared" si="23"/>
        <v>0</v>
      </c>
      <c r="E38" s="4">
        <v>0</v>
      </c>
      <c r="F38" s="4">
        <v>0</v>
      </c>
      <c r="G38" s="4">
        <f t="shared" si="24"/>
        <v>0</v>
      </c>
    </row>
    <row r="39" spans="1:7" x14ac:dyDescent="0.2">
      <c r="A39" s="31" t="s">
        <v>62</v>
      </c>
      <c r="B39" s="4">
        <v>0</v>
      </c>
      <c r="C39" s="4">
        <v>0</v>
      </c>
      <c r="D39" s="4">
        <f t="shared" si="23"/>
        <v>0</v>
      </c>
      <c r="E39" s="4">
        <v>0</v>
      </c>
      <c r="F39" s="4">
        <v>0</v>
      </c>
      <c r="G39" s="4">
        <f t="shared" si="24"/>
        <v>0</v>
      </c>
    </row>
    <row r="40" spans="1:7" x14ac:dyDescent="0.2">
      <c r="A40" s="31" t="s">
        <v>63</v>
      </c>
      <c r="B40" s="4">
        <v>0</v>
      </c>
      <c r="C40" s="4">
        <v>0</v>
      </c>
      <c r="D40" s="4">
        <f t="shared" si="23"/>
        <v>0</v>
      </c>
      <c r="E40" s="4">
        <v>0</v>
      </c>
      <c r="F40" s="4">
        <v>0</v>
      </c>
      <c r="G40" s="4">
        <f t="shared" si="24"/>
        <v>0</v>
      </c>
    </row>
    <row r="41" spans="1:7" x14ac:dyDescent="0.2">
      <c r="A41" s="31" t="s">
        <v>64</v>
      </c>
      <c r="B41" s="4">
        <v>0</v>
      </c>
      <c r="C41" s="4">
        <v>0</v>
      </c>
      <c r="D41" s="4">
        <f t="shared" si="23"/>
        <v>0</v>
      </c>
      <c r="E41" s="4">
        <v>0</v>
      </c>
      <c r="F41" s="4">
        <v>0</v>
      </c>
      <c r="G41" s="4">
        <f t="shared" si="24"/>
        <v>0</v>
      </c>
    </row>
    <row r="42" spans="1:7" x14ac:dyDescent="0.2">
      <c r="A42" s="34" t="s">
        <v>65</v>
      </c>
      <c r="B42" s="38">
        <f>+B43+B44+B45+B46+B47+B48+B49+B50+B51</f>
        <v>13892000</v>
      </c>
      <c r="C42" s="38">
        <f t="shared" ref="C42:G42" si="25">+C43+C44+C45+C46+C47+C48+C49+C50+C51</f>
        <v>0</v>
      </c>
      <c r="D42" s="38">
        <f t="shared" si="25"/>
        <v>13892000</v>
      </c>
      <c r="E42" s="38">
        <f t="shared" si="25"/>
        <v>4544368.12</v>
      </c>
      <c r="F42" s="38">
        <f t="shared" si="25"/>
        <v>3378793.7199999997</v>
      </c>
      <c r="G42" s="38">
        <f t="shared" si="25"/>
        <v>9347631.8800000008</v>
      </c>
    </row>
    <row r="43" spans="1:7" x14ac:dyDescent="0.2">
      <c r="A43" s="31" t="s">
        <v>66</v>
      </c>
      <c r="B43" s="4">
        <v>1353000</v>
      </c>
      <c r="C43" s="4">
        <v>0</v>
      </c>
      <c r="D43" s="4">
        <f t="shared" ref="D43:D51" si="26">+B43+C43</f>
        <v>1353000</v>
      </c>
      <c r="E43" s="4">
        <v>546017.98</v>
      </c>
      <c r="F43" s="4">
        <v>546017.98</v>
      </c>
      <c r="G43" s="4">
        <f t="shared" ref="G43:G51" si="27">+D43-E43</f>
        <v>806982.02</v>
      </c>
    </row>
    <row r="44" spans="1:7" x14ac:dyDescent="0.2">
      <c r="A44" s="31" t="s">
        <v>67</v>
      </c>
      <c r="B44" s="4">
        <v>151000</v>
      </c>
      <c r="C44" s="4">
        <v>12000</v>
      </c>
      <c r="D44" s="4">
        <f t="shared" si="26"/>
        <v>163000</v>
      </c>
      <c r="E44" s="4">
        <v>65509.71</v>
      </c>
      <c r="F44" s="4">
        <v>65509.71</v>
      </c>
      <c r="G44" s="4">
        <f t="shared" si="27"/>
        <v>97490.290000000008</v>
      </c>
    </row>
    <row r="45" spans="1:7" x14ac:dyDescent="0.2">
      <c r="A45" s="31" t="s">
        <v>68</v>
      </c>
      <c r="B45" s="4">
        <v>0</v>
      </c>
      <c r="C45" s="4">
        <v>0</v>
      </c>
      <c r="D45" s="4">
        <f t="shared" si="26"/>
        <v>0</v>
      </c>
      <c r="E45" s="4">
        <v>0</v>
      </c>
      <c r="F45" s="4">
        <v>0</v>
      </c>
      <c r="G45" s="4">
        <f t="shared" si="27"/>
        <v>0</v>
      </c>
    </row>
    <row r="46" spans="1:7" x14ac:dyDescent="0.2">
      <c r="A46" s="31" t="s">
        <v>69</v>
      </c>
      <c r="B46" s="4">
        <v>1475000</v>
      </c>
      <c r="C46" s="4">
        <v>-12000</v>
      </c>
      <c r="D46" s="4">
        <f t="shared" si="26"/>
        <v>1463000</v>
      </c>
      <c r="E46" s="4">
        <v>1075715.02</v>
      </c>
      <c r="F46" s="4">
        <v>1075715.02</v>
      </c>
      <c r="G46" s="4">
        <f t="shared" si="27"/>
        <v>387284.98</v>
      </c>
    </row>
    <row r="47" spans="1:7" x14ac:dyDescent="0.2">
      <c r="A47" s="31" t="s">
        <v>70</v>
      </c>
      <c r="B47" s="4">
        <v>0</v>
      </c>
      <c r="C47" s="4">
        <v>0</v>
      </c>
      <c r="D47" s="4">
        <f t="shared" si="26"/>
        <v>0</v>
      </c>
      <c r="E47" s="4">
        <v>0</v>
      </c>
      <c r="F47" s="4">
        <v>0</v>
      </c>
      <c r="G47" s="4">
        <f t="shared" si="27"/>
        <v>0</v>
      </c>
    </row>
    <row r="48" spans="1:7" x14ac:dyDescent="0.2">
      <c r="A48" s="31" t="s">
        <v>71</v>
      </c>
      <c r="B48" s="4">
        <v>208000</v>
      </c>
      <c r="C48" s="4">
        <v>1284270</v>
      </c>
      <c r="D48" s="4">
        <f t="shared" si="26"/>
        <v>1492270</v>
      </c>
      <c r="E48" s="4">
        <v>1228701.57</v>
      </c>
      <c r="F48" s="4">
        <v>63127.17</v>
      </c>
      <c r="G48" s="4">
        <f t="shared" si="27"/>
        <v>263568.42999999993</v>
      </c>
    </row>
    <row r="49" spans="1:7" x14ac:dyDescent="0.2">
      <c r="A49" s="31" t="s">
        <v>72</v>
      </c>
      <c r="B49" s="4">
        <v>0</v>
      </c>
      <c r="C49" s="4">
        <v>0</v>
      </c>
      <c r="D49" s="4">
        <f t="shared" si="26"/>
        <v>0</v>
      </c>
      <c r="E49" s="4">
        <v>0</v>
      </c>
      <c r="F49" s="4">
        <v>0</v>
      </c>
      <c r="G49" s="4">
        <f t="shared" si="27"/>
        <v>0</v>
      </c>
    </row>
    <row r="50" spans="1:7" x14ac:dyDescent="0.2">
      <c r="A50" s="31" t="s">
        <v>73</v>
      </c>
      <c r="B50" s="4">
        <v>10000000</v>
      </c>
      <c r="C50" s="4">
        <v>-1284270</v>
      </c>
      <c r="D50" s="4">
        <f t="shared" si="26"/>
        <v>8715730</v>
      </c>
      <c r="E50" s="4">
        <v>1300000</v>
      </c>
      <c r="F50" s="4">
        <v>1300000</v>
      </c>
      <c r="G50" s="4">
        <f t="shared" si="27"/>
        <v>7415730</v>
      </c>
    </row>
    <row r="51" spans="1:7" x14ac:dyDescent="0.2">
      <c r="A51" s="31" t="s">
        <v>74</v>
      </c>
      <c r="B51" s="4">
        <v>705000</v>
      </c>
      <c r="C51" s="4">
        <v>0</v>
      </c>
      <c r="D51" s="4">
        <f t="shared" si="26"/>
        <v>705000</v>
      </c>
      <c r="E51" s="4">
        <v>328423.84000000003</v>
      </c>
      <c r="F51" s="4">
        <v>328423.84000000003</v>
      </c>
      <c r="G51" s="4">
        <f t="shared" si="27"/>
        <v>376576.16</v>
      </c>
    </row>
    <row r="52" spans="1:7" x14ac:dyDescent="0.2">
      <c r="A52" s="34" t="s">
        <v>75</v>
      </c>
      <c r="B52" s="38">
        <f>+B53+B54+B55</f>
        <v>19818738</v>
      </c>
      <c r="C52" s="38">
        <f t="shared" ref="C52" si="28">+C53+C54+C55</f>
        <v>0</v>
      </c>
      <c r="D52" s="38">
        <f t="shared" ref="D52" si="29">+D53+D54+D55</f>
        <v>19818738</v>
      </c>
      <c r="E52" s="38">
        <f t="shared" ref="E52" si="30">+E53+E54+E55</f>
        <v>404398.34</v>
      </c>
      <c r="F52" s="38">
        <f t="shared" ref="F52" si="31">+F53+F54+F55</f>
        <v>404398.34</v>
      </c>
      <c r="G52" s="38">
        <f t="shared" ref="G52" si="32">+G53+G54+G55</f>
        <v>19414339.66</v>
      </c>
    </row>
    <row r="53" spans="1:7" x14ac:dyDescent="0.2">
      <c r="A53" s="31" t="s">
        <v>76</v>
      </c>
      <c r="B53" s="4">
        <v>0</v>
      </c>
      <c r="C53" s="4">
        <v>0</v>
      </c>
      <c r="D53" s="4">
        <f t="shared" ref="D53:D55" si="33">+B53+C53</f>
        <v>0</v>
      </c>
      <c r="E53" s="4">
        <v>0</v>
      </c>
      <c r="F53" s="4">
        <v>0</v>
      </c>
      <c r="G53" s="4">
        <f t="shared" ref="G53:G55" si="34">+D53-E53</f>
        <v>0</v>
      </c>
    </row>
    <row r="54" spans="1:7" x14ac:dyDescent="0.2">
      <c r="A54" s="31" t="s">
        <v>77</v>
      </c>
      <c r="B54" s="4">
        <v>19818738</v>
      </c>
      <c r="C54" s="4">
        <v>0</v>
      </c>
      <c r="D54" s="4">
        <f t="shared" si="33"/>
        <v>19818738</v>
      </c>
      <c r="E54" s="4">
        <v>404398.34</v>
      </c>
      <c r="F54" s="4">
        <v>404398.34</v>
      </c>
      <c r="G54" s="4">
        <f t="shared" si="34"/>
        <v>19414339.66</v>
      </c>
    </row>
    <row r="55" spans="1:7" x14ac:dyDescent="0.2">
      <c r="A55" s="31" t="s">
        <v>78</v>
      </c>
      <c r="B55" s="4">
        <v>0</v>
      </c>
      <c r="C55" s="4">
        <v>0</v>
      </c>
      <c r="D55" s="4">
        <f t="shared" si="33"/>
        <v>0</v>
      </c>
      <c r="E55" s="4">
        <v>0</v>
      </c>
      <c r="F55" s="4">
        <v>0</v>
      </c>
      <c r="G55" s="4">
        <f t="shared" si="34"/>
        <v>0</v>
      </c>
    </row>
    <row r="56" spans="1:7" x14ac:dyDescent="0.2">
      <c r="A56" s="34" t="s">
        <v>79</v>
      </c>
      <c r="B56" s="38">
        <f>+B57+B58+B59+B60+B61+B62+B63</f>
        <v>0</v>
      </c>
      <c r="C56" s="38">
        <f t="shared" ref="C56:G56" si="35">+C57+C58+C59+C60+C61+C62+C63</f>
        <v>0</v>
      </c>
      <c r="D56" s="38">
        <f t="shared" si="35"/>
        <v>0</v>
      </c>
      <c r="E56" s="38">
        <f t="shared" si="35"/>
        <v>0</v>
      </c>
      <c r="F56" s="38">
        <f t="shared" si="35"/>
        <v>0</v>
      </c>
      <c r="G56" s="38">
        <f t="shared" si="35"/>
        <v>0</v>
      </c>
    </row>
    <row r="57" spans="1:7" x14ac:dyDescent="0.2">
      <c r="A57" s="31" t="s">
        <v>80</v>
      </c>
      <c r="B57" s="4">
        <v>0</v>
      </c>
      <c r="C57" s="4">
        <v>0</v>
      </c>
      <c r="D57" s="4">
        <f t="shared" ref="D57:D63" si="36">+B57+C57</f>
        <v>0</v>
      </c>
      <c r="E57" s="4">
        <v>0</v>
      </c>
      <c r="F57" s="4">
        <v>0</v>
      </c>
      <c r="G57" s="4">
        <f t="shared" ref="G57:G63" si="37">+D57-E57</f>
        <v>0</v>
      </c>
    </row>
    <row r="58" spans="1:7" x14ac:dyDescent="0.2">
      <c r="A58" s="31" t="s">
        <v>81</v>
      </c>
      <c r="B58" s="4">
        <v>0</v>
      </c>
      <c r="C58" s="4">
        <v>0</v>
      </c>
      <c r="D58" s="4">
        <f t="shared" si="36"/>
        <v>0</v>
      </c>
      <c r="E58" s="4">
        <v>0</v>
      </c>
      <c r="F58" s="4">
        <v>0</v>
      </c>
      <c r="G58" s="4">
        <f t="shared" si="37"/>
        <v>0</v>
      </c>
    </row>
    <row r="59" spans="1:7" x14ac:dyDescent="0.2">
      <c r="A59" s="31" t="s">
        <v>82</v>
      </c>
      <c r="B59" s="4">
        <v>0</v>
      </c>
      <c r="C59" s="4">
        <v>0</v>
      </c>
      <c r="D59" s="4">
        <f t="shared" si="36"/>
        <v>0</v>
      </c>
      <c r="E59" s="4">
        <v>0</v>
      </c>
      <c r="F59" s="4">
        <v>0</v>
      </c>
      <c r="G59" s="4">
        <f t="shared" si="37"/>
        <v>0</v>
      </c>
    </row>
    <row r="60" spans="1:7" x14ac:dyDescent="0.2">
      <c r="A60" s="31" t="s">
        <v>83</v>
      </c>
      <c r="B60" s="4">
        <v>0</v>
      </c>
      <c r="C60" s="4">
        <v>0</v>
      </c>
      <c r="D60" s="4">
        <f t="shared" si="36"/>
        <v>0</v>
      </c>
      <c r="E60" s="4">
        <v>0</v>
      </c>
      <c r="F60" s="4">
        <v>0</v>
      </c>
      <c r="G60" s="4">
        <f t="shared" si="37"/>
        <v>0</v>
      </c>
    </row>
    <row r="61" spans="1:7" x14ac:dyDescent="0.2">
      <c r="A61" s="31" t="s">
        <v>84</v>
      </c>
      <c r="B61" s="4">
        <v>0</v>
      </c>
      <c r="C61" s="4">
        <v>0</v>
      </c>
      <c r="D61" s="4">
        <f t="shared" si="36"/>
        <v>0</v>
      </c>
      <c r="E61" s="4">
        <v>0</v>
      </c>
      <c r="F61" s="4">
        <v>0</v>
      </c>
      <c r="G61" s="4">
        <f t="shared" si="37"/>
        <v>0</v>
      </c>
    </row>
    <row r="62" spans="1:7" x14ac:dyDescent="0.2">
      <c r="A62" s="31" t="s">
        <v>85</v>
      </c>
      <c r="B62" s="4">
        <v>0</v>
      </c>
      <c r="C62" s="4">
        <v>0</v>
      </c>
      <c r="D62" s="4">
        <f t="shared" si="36"/>
        <v>0</v>
      </c>
      <c r="E62" s="4">
        <v>0</v>
      </c>
      <c r="F62" s="4">
        <v>0</v>
      </c>
      <c r="G62" s="4">
        <f t="shared" si="37"/>
        <v>0</v>
      </c>
    </row>
    <row r="63" spans="1:7" x14ac:dyDescent="0.2">
      <c r="A63" s="31" t="s">
        <v>86</v>
      </c>
      <c r="B63" s="4">
        <v>0</v>
      </c>
      <c r="C63" s="4">
        <v>0</v>
      </c>
      <c r="D63" s="4">
        <f t="shared" si="36"/>
        <v>0</v>
      </c>
      <c r="E63" s="4">
        <v>0</v>
      </c>
      <c r="F63" s="4">
        <v>0</v>
      </c>
      <c r="G63" s="4">
        <f t="shared" si="37"/>
        <v>0</v>
      </c>
    </row>
    <row r="64" spans="1:7" x14ac:dyDescent="0.2">
      <c r="A64" s="34" t="s">
        <v>87</v>
      </c>
      <c r="B64" s="38">
        <f>+B65+B66+B67</f>
        <v>0</v>
      </c>
      <c r="C64" s="38">
        <f t="shared" ref="C64:G64" si="38">+C65+C66+C67</f>
        <v>0</v>
      </c>
      <c r="D64" s="38">
        <f t="shared" si="38"/>
        <v>0</v>
      </c>
      <c r="E64" s="38">
        <f t="shared" si="38"/>
        <v>0</v>
      </c>
      <c r="F64" s="38">
        <f t="shared" si="38"/>
        <v>0</v>
      </c>
      <c r="G64" s="38">
        <f t="shared" si="38"/>
        <v>0</v>
      </c>
    </row>
    <row r="65" spans="1:7" x14ac:dyDescent="0.2">
      <c r="A65" s="31" t="s">
        <v>27</v>
      </c>
      <c r="B65" s="4">
        <v>0</v>
      </c>
      <c r="C65" s="4">
        <v>0</v>
      </c>
      <c r="D65" s="4">
        <f t="shared" ref="D65:D67" si="39">+B65+C65</f>
        <v>0</v>
      </c>
      <c r="E65" s="4">
        <v>0</v>
      </c>
      <c r="F65" s="4">
        <v>0</v>
      </c>
      <c r="G65" s="4">
        <f t="shared" ref="G65:G67" si="40">+D65-E65</f>
        <v>0</v>
      </c>
    </row>
    <row r="66" spans="1:7" x14ac:dyDescent="0.2">
      <c r="A66" s="31" t="s">
        <v>88</v>
      </c>
      <c r="B66" s="4">
        <v>0</v>
      </c>
      <c r="C66" s="4">
        <v>0</v>
      </c>
      <c r="D66" s="4">
        <f t="shared" si="39"/>
        <v>0</v>
      </c>
      <c r="E66" s="4">
        <v>0</v>
      </c>
      <c r="F66" s="4">
        <v>0</v>
      </c>
      <c r="G66" s="4">
        <f t="shared" si="40"/>
        <v>0</v>
      </c>
    </row>
    <row r="67" spans="1:7" x14ac:dyDescent="0.2">
      <c r="A67" s="31" t="s">
        <v>89</v>
      </c>
      <c r="B67" s="4">
        <v>0</v>
      </c>
      <c r="C67" s="4">
        <v>0</v>
      </c>
      <c r="D67" s="4">
        <f t="shared" si="39"/>
        <v>0</v>
      </c>
      <c r="E67" s="4">
        <v>0</v>
      </c>
      <c r="F67" s="4">
        <v>0</v>
      </c>
      <c r="G67" s="4">
        <f t="shared" si="40"/>
        <v>0</v>
      </c>
    </row>
    <row r="68" spans="1:7" x14ac:dyDescent="0.2">
      <c r="A68" s="34" t="s">
        <v>90</v>
      </c>
      <c r="B68" s="38">
        <f>+B69+B70+B71+B72+B73+B74+B75</f>
        <v>0</v>
      </c>
      <c r="C68" s="38">
        <f t="shared" ref="C68:G68" si="41">+C69+C70+C71+C72+C73+C74+C75</f>
        <v>0</v>
      </c>
      <c r="D68" s="38">
        <f t="shared" si="41"/>
        <v>0</v>
      </c>
      <c r="E68" s="38">
        <f t="shared" si="41"/>
        <v>0</v>
      </c>
      <c r="F68" s="38">
        <f t="shared" si="41"/>
        <v>0</v>
      </c>
      <c r="G68" s="38">
        <f t="shared" si="41"/>
        <v>0</v>
      </c>
    </row>
    <row r="69" spans="1:7" x14ac:dyDescent="0.2">
      <c r="A69" s="31" t="s">
        <v>91</v>
      </c>
      <c r="B69" s="4">
        <v>0</v>
      </c>
      <c r="C69" s="4">
        <v>0</v>
      </c>
      <c r="D69" s="4">
        <f>+B69+C69</f>
        <v>0</v>
      </c>
      <c r="E69" s="4">
        <v>0</v>
      </c>
      <c r="F69" s="4">
        <v>0</v>
      </c>
      <c r="G69" s="4">
        <f>+D69-E69</f>
        <v>0</v>
      </c>
    </row>
    <row r="70" spans="1:7" x14ac:dyDescent="0.2">
      <c r="A70" s="31" t="s">
        <v>92</v>
      </c>
      <c r="B70" s="4">
        <v>0</v>
      </c>
      <c r="C70" s="4">
        <v>0</v>
      </c>
      <c r="D70" s="4">
        <f t="shared" ref="D70:D75" si="42">+B70+C70</f>
        <v>0</v>
      </c>
      <c r="E70" s="4">
        <v>0</v>
      </c>
      <c r="F70" s="4">
        <v>0</v>
      </c>
      <c r="G70" s="4">
        <f t="shared" ref="G70:G75" si="43">+D70-E70</f>
        <v>0</v>
      </c>
    </row>
    <row r="71" spans="1:7" x14ac:dyDescent="0.2">
      <c r="A71" s="31" t="s">
        <v>93</v>
      </c>
      <c r="B71" s="4">
        <v>0</v>
      </c>
      <c r="C71" s="4">
        <v>0</v>
      </c>
      <c r="D71" s="4">
        <f t="shared" si="42"/>
        <v>0</v>
      </c>
      <c r="E71" s="4">
        <v>0</v>
      </c>
      <c r="F71" s="4">
        <v>0</v>
      </c>
      <c r="G71" s="4">
        <f t="shared" si="43"/>
        <v>0</v>
      </c>
    </row>
    <row r="72" spans="1:7" x14ac:dyDescent="0.2">
      <c r="A72" s="31" t="s">
        <v>94</v>
      </c>
      <c r="B72" s="4">
        <v>0</v>
      </c>
      <c r="C72" s="4">
        <v>0</v>
      </c>
      <c r="D72" s="4">
        <f t="shared" si="42"/>
        <v>0</v>
      </c>
      <c r="E72" s="4">
        <v>0</v>
      </c>
      <c r="F72" s="4">
        <v>0</v>
      </c>
      <c r="G72" s="4">
        <f t="shared" si="43"/>
        <v>0</v>
      </c>
    </row>
    <row r="73" spans="1:7" x14ac:dyDescent="0.2">
      <c r="A73" s="31" t="s">
        <v>95</v>
      </c>
      <c r="B73" s="4">
        <v>0</v>
      </c>
      <c r="C73" s="4">
        <v>0</v>
      </c>
      <c r="D73" s="4">
        <f t="shared" si="42"/>
        <v>0</v>
      </c>
      <c r="E73" s="4">
        <v>0</v>
      </c>
      <c r="F73" s="4">
        <v>0</v>
      </c>
      <c r="G73" s="4">
        <f t="shared" si="43"/>
        <v>0</v>
      </c>
    </row>
    <row r="74" spans="1:7" x14ac:dyDescent="0.2">
      <c r="A74" s="31" t="s">
        <v>96</v>
      </c>
      <c r="B74" s="4">
        <v>0</v>
      </c>
      <c r="C74" s="4">
        <v>0</v>
      </c>
      <c r="D74" s="4">
        <f t="shared" si="42"/>
        <v>0</v>
      </c>
      <c r="E74" s="4">
        <v>0</v>
      </c>
      <c r="F74" s="4">
        <v>0</v>
      </c>
      <c r="G74" s="4">
        <f t="shared" si="43"/>
        <v>0</v>
      </c>
    </row>
    <row r="75" spans="1:7" x14ac:dyDescent="0.2">
      <c r="A75" s="32" t="s">
        <v>97</v>
      </c>
      <c r="B75" s="5">
        <v>0</v>
      </c>
      <c r="C75" s="5">
        <v>0</v>
      </c>
      <c r="D75" s="5">
        <f t="shared" si="42"/>
        <v>0</v>
      </c>
      <c r="E75" s="5">
        <v>0</v>
      </c>
      <c r="F75" s="5">
        <v>0</v>
      </c>
      <c r="G75" s="5">
        <f t="shared" si="43"/>
        <v>0</v>
      </c>
    </row>
    <row r="76" spans="1:7" x14ac:dyDescent="0.2">
      <c r="A76" s="33" t="s">
        <v>10</v>
      </c>
      <c r="B76" s="6">
        <f>+B4+B12+B22+B32+B42+B52+B56+B64+B68</f>
        <v>136627327</v>
      </c>
      <c r="C76" s="6">
        <f t="shared" ref="C76:G76" si="44">+C4+C12+C22+C32+C42+C52+C56+C64+C68</f>
        <v>4261680</v>
      </c>
      <c r="D76" s="6">
        <f t="shared" si="44"/>
        <v>140889007</v>
      </c>
      <c r="E76" s="6">
        <f t="shared" si="44"/>
        <v>87851598.929999992</v>
      </c>
      <c r="F76" s="6">
        <f t="shared" si="44"/>
        <v>80927344.519999996</v>
      </c>
      <c r="G76" s="6">
        <f t="shared" si="44"/>
        <v>53037408.070000008</v>
      </c>
    </row>
    <row r="79" spans="1:7" ht="12.75" x14ac:dyDescent="0.2">
      <c r="A79" s="41" t="s">
        <v>135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44" t="s">
        <v>139</v>
      </c>
      <c r="B1" s="47"/>
      <c r="C1" s="47"/>
      <c r="D1" s="47"/>
      <c r="E1" s="47"/>
      <c r="F1" s="47"/>
      <c r="G1" s="48"/>
    </row>
    <row r="2" spans="1:7" x14ac:dyDescent="0.2">
      <c r="A2" s="18"/>
      <c r="B2" s="20" t="s">
        <v>0</v>
      </c>
      <c r="C2" s="21"/>
      <c r="D2" s="21"/>
      <c r="E2" s="21"/>
      <c r="F2" s="22"/>
      <c r="G2" s="42" t="s">
        <v>1</v>
      </c>
    </row>
    <row r="3" spans="1:7" ht="24.95" customHeight="1" x14ac:dyDescent="0.2">
      <c r="A3" s="36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3"/>
    </row>
    <row r="4" spans="1:7" x14ac:dyDescent="0.2">
      <c r="A4" s="17"/>
      <c r="B4" s="7"/>
      <c r="C4" s="7"/>
      <c r="D4" s="7"/>
      <c r="E4" s="7"/>
      <c r="F4" s="7"/>
      <c r="G4" s="7"/>
    </row>
    <row r="5" spans="1:7" x14ac:dyDescent="0.2">
      <c r="A5" s="15" t="s">
        <v>98</v>
      </c>
      <c r="B5" s="38">
        <f>+B6+B7+B8+B9+B10+B11+B12+B13</f>
        <v>0</v>
      </c>
      <c r="C5" s="38">
        <f t="shared" ref="C5:G5" si="0">+C6+C7+C8+C9+C10+C11+C12+C13</f>
        <v>0</v>
      </c>
      <c r="D5" s="38">
        <f t="shared" si="0"/>
        <v>0</v>
      </c>
      <c r="E5" s="38">
        <f t="shared" si="0"/>
        <v>0</v>
      </c>
      <c r="F5" s="38">
        <f t="shared" si="0"/>
        <v>0</v>
      </c>
      <c r="G5" s="38">
        <f t="shared" si="0"/>
        <v>0</v>
      </c>
    </row>
    <row r="6" spans="1:7" x14ac:dyDescent="0.2">
      <c r="A6" s="23" t="s">
        <v>99</v>
      </c>
      <c r="B6" s="4">
        <v>0</v>
      </c>
      <c r="C6" s="4">
        <v>0</v>
      </c>
      <c r="D6" s="4">
        <f>+B6+C6</f>
        <v>0</v>
      </c>
      <c r="E6" s="4">
        <v>0</v>
      </c>
      <c r="F6" s="4">
        <v>0</v>
      </c>
      <c r="G6" s="4">
        <f>+D6-E6</f>
        <v>0</v>
      </c>
    </row>
    <row r="7" spans="1:7" x14ac:dyDescent="0.2">
      <c r="A7" s="23" t="s">
        <v>100</v>
      </c>
      <c r="B7" s="4">
        <v>0</v>
      </c>
      <c r="C7" s="4">
        <v>0</v>
      </c>
      <c r="D7" s="4">
        <f t="shared" ref="D7:D13" si="1">+B7+C7</f>
        <v>0</v>
      </c>
      <c r="E7" s="4">
        <v>0</v>
      </c>
      <c r="F7" s="4">
        <v>0</v>
      </c>
      <c r="G7" s="4">
        <f t="shared" ref="G7:G13" si="2">+D7-E7</f>
        <v>0</v>
      </c>
    </row>
    <row r="8" spans="1:7" x14ac:dyDescent="0.2">
      <c r="A8" s="23" t="s">
        <v>101</v>
      </c>
      <c r="B8" s="4">
        <v>0</v>
      </c>
      <c r="C8" s="4">
        <v>0</v>
      </c>
      <c r="D8" s="4">
        <f t="shared" si="1"/>
        <v>0</v>
      </c>
      <c r="E8" s="4">
        <v>0</v>
      </c>
      <c r="F8" s="4">
        <v>0</v>
      </c>
      <c r="G8" s="4">
        <f t="shared" si="2"/>
        <v>0</v>
      </c>
    </row>
    <row r="9" spans="1:7" x14ac:dyDescent="0.2">
      <c r="A9" s="23" t="s">
        <v>102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23" t="s">
        <v>103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23" t="s">
        <v>104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23" t="s">
        <v>105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23" t="s">
        <v>55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16"/>
      <c r="B14" s="39"/>
      <c r="C14" s="39"/>
      <c r="D14" s="39"/>
      <c r="E14" s="39"/>
      <c r="F14" s="39"/>
      <c r="G14" s="39"/>
    </row>
    <row r="15" spans="1:7" x14ac:dyDescent="0.2">
      <c r="A15" s="15" t="s">
        <v>106</v>
      </c>
      <c r="B15" s="38">
        <f>+B16+B17+B18+B19+B20+B21+B22</f>
        <v>136627327</v>
      </c>
      <c r="C15" s="38">
        <f t="shared" ref="C15:G15" si="3">+C16+C17+C18+C19+C20+C21+C22</f>
        <v>4261680</v>
      </c>
      <c r="D15" s="38">
        <f t="shared" si="3"/>
        <v>140889007</v>
      </c>
      <c r="E15" s="38">
        <f t="shared" si="3"/>
        <v>87851598.930000007</v>
      </c>
      <c r="F15" s="38">
        <f t="shared" si="3"/>
        <v>80927344.519999996</v>
      </c>
      <c r="G15" s="38">
        <f t="shared" si="3"/>
        <v>53037408.069999993</v>
      </c>
    </row>
    <row r="16" spans="1:7" x14ac:dyDescent="0.2">
      <c r="A16" s="23" t="s">
        <v>107</v>
      </c>
      <c r="B16" s="4">
        <v>0</v>
      </c>
      <c r="C16" s="4">
        <v>0</v>
      </c>
      <c r="D16" s="4">
        <f t="shared" ref="D16:D22" si="4">+B16+C16</f>
        <v>0</v>
      </c>
      <c r="E16" s="4">
        <v>0</v>
      </c>
      <c r="F16" s="4">
        <v>0</v>
      </c>
      <c r="G16" s="4">
        <f t="shared" ref="G16:G22" si="5">+D16-E16</f>
        <v>0</v>
      </c>
    </row>
    <row r="17" spans="1:7" x14ac:dyDescent="0.2">
      <c r="A17" s="23" t="s">
        <v>108</v>
      </c>
      <c r="B17" s="4">
        <v>136627327</v>
      </c>
      <c r="C17" s="4">
        <v>4261680</v>
      </c>
      <c r="D17" s="4">
        <f t="shared" si="4"/>
        <v>140889007</v>
      </c>
      <c r="E17" s="4">
        <v>87851598.930000007</v>
      </c>
      <c r="F17" s="4">
        <v>80927344.519999996</v>
      </c>
      <c r="G17" s="4">
        <f t="shared" si="5"/>
        <v>53037408.069999993</v>
      </c>
    </row>
    <row r="18" spans="1:7" x14ac:dyDescent="0.2">
      <c r="A18" s="23" t="s">
        <v>109</v>
      </c>
      <c r="B18" s="4">
        <v>0</v>
      </c>
      <c r="C18" s="4">
        <v>0</v>
      </c>
      <c r="D18" s="4">
        <f t="shared" si="4"/>
        <v>0</v>
      </c>
      <c r="E18" s="4">
        <v>0</v>
      </c>
      <c r="F18" s="4">
        <v>0</v>
      </c>
      <c r="G18" s="4">
        <f t="shared" si="5"/>
        <v>0</v>
      </c>
    </row>
    <row r="19" spans="1:7" x14ac:dyDescent="0.2">
      <c r="A19" s="23" t="s">
        <v>110</v>
      </c>
      <c r="B19" s="4">
        <v>0</v>
      </c>
      <c r="C19" s="4">
        <v>0</v>
      </c>
      <c r="D19" s="4">
        <f t="shared" si="4"/>
        <v>0</v>
      </c>
      <c r="E19" s="4">
        <v>0</v>
      </c>
      <c r="F19" s="4">
        <v>0</v>
      </c>
      <c r="G19" s="4">
        <f t="shared" si="5"/>
        <v>0</v>
      </c>
    </row>
    <row r="20" spans="1:7" x14ac:dyDescent="0.2">
      <c r="A20" s="23" t="s">
        <v>111</v>
      </c>
      <c r="B20" s="4">
        <v>0</v>
      </c>
      <c r="C20" s="4">
        <v>0</v>
      </c>
      <c r="D20" s="4">
        <f t="shared" si="4"/>
        <v>0</v>
      </c>
      <c r="E20" s="4">
        <v>0</v>
      </c>
      <c r="F20" s="4">
        <v>0</v>
      </c>
      <c r="G20" s="4">
        <f t="shared" si="5"/>
        <v>0</v>
      </c>
    </row>
    <row r="21" spans="1:7" x14ac:dyDescent="0.2">
      <c r="A21" s="23" t="s">
        <v>112</v>
      </c>
      <c r="B21" s="4">
        <v>0</v>
      </c>
      <c r="C21" s="4">
        <v>0</v>
      </c>
      <c r="D21" s="4">
        <f t="shared" si="4"/>
        <v>0</v>
      </c>
      <c r="E21" s="4">
        <v>0</v>
      </c>
      <c r="F21" s="4">
        <v>0</v>
      </c>
      <c r="G21" s="4">
        <f t="shared" si="5"/>
        <v>0</v>
      </c>
    </row>
    <row r="22" spans="1:7" x14ac:dyDescent="0.2">
      <c r="A22" s="23" t="s">
        <v>113</v>
      </c>
      <c r="B22" s="4">
        <v>0</v>
      </c>
      <c r="C22" s="4">
        <v>0</v>
      </c>
      <c r="D22" s="4">
        <f t="shared" si="4"/>
        <v>0</v>
      </c>
      <c r="E22" s="4">
        <v>0</v>
      </c>
      <c r="F22" s="4">
        <v>0</v>
      </c>
      <c r="G22" s="4">
        <f t="shared" si="5"/>
        <v>0</v>
      </c>
    </row>
    <row r="23" spans="1:7" x14ac:dyDescent="0.2">
      <c r="A23" s="16"/>
      <c r="B23" s="39"/>
      <c r="C23" s="39"/>
      <c r="D23" s="39"/>
      <c r="E23" s="39"/>
      <c r="F23" s="39"/>
      <c r="G23" s="39"/>
    </row>
    <row r="24" spans="1:7" x14ac:dyDescent="0.2">
      <c r="A24" s="15" t="s">
        <v>114</v>
      </c>
      <c r="B24" s="38">
        <f>+B25+B26+B27+B28+B29+B30+B31+B32+B33</f>
        <v>0</v>
      </c>
      <c r="C24" s="38">
        <f t="shared" ref="C24:G24" si="6">+C25+C26+C27+C28+C29+C30+C31+C32+C33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</row>
    <row r="25" spans="1:7" x14ac:dyDescent="0.2">
      <c r="A25" s="23" t="s">
        <v>115</v>
      </c>
      <c r="B25" s="4">
        <v>0</v>
      </c>
      <c r="C25" s="4">
        <v>0</v>
      </c>
      <c r="D25" s="4">
        <f t="shared" ref="D25:D33" si="7">+B25+C25</f>
        <v>0</v>
      </c>
      <c r="E25" s="4">
        <v>0</v>
      </c>
      <c r="F25" s="4">
        <v>0</v>
      </c>
      <c r="G25" s="4">
        <f t="shared" ref="G25:G33" si="8">+D25-E25</f>
        <v>0</v>
      </c>
    </row>
    <row r="26" spans="1:7" x14ac:dyDescent="0.2">
      <c r="A26" s="23" t="s">
        <v>116</v>
      </c>
      <c r="B26" s="4">
        <v>0</v>
      </c>
      <c r="C26" s="4">
        <v>0</v>
      </c>
      <c r="D26" s="4">
        <f t="shared" si="7"/>
        <v>0</v>
      </c>
      <c r="E26" s="4">
        <v>0</v>
      </c>
      <c r="F26" s="4">
        <v>0</v>
      </c>
      <c r="G26" s="4">
        <f t="shared" si="8"/>
        <v>0</v>
      </c>
    </row>
    <row r="27" spans="1:7" x14ac:dyDescent="0.2">
      <c r="A27" s="23" t="s">
        <v>117</v>
      </c>
      <c r="B27" s="4">
        <v>0</v>
      </c>
      <c r="C27" s="4">
        <v>0</v>
      </c>
      <c r="D27" s="4">
        <f t="shared" si="7"/>
        <v>0</v>
      </c>
      <c r="E27" s="4">
        <v>0</v>
      </c>
      <c r="F27" s="4">
        <v>0</v>
      </c>
      <c r="G27" s="4">
        <f t="shared" si="8"/>
        <v>0</v>
      </c>
    </row>
    <row r="28" spans="1:7" x14ac:dyDescent="0.2">
      <c r="A28" s="23" t="s">
        <v>118</v>
      </c>
      <c r="B28" s="4">
        <v>0</v>
      </c>
      <c r="C28" s="4">
        <v>0</v>
      </c>
      <c r="D28" s="4">
        <f t="shared" si="7"/>
        <v>0</v>
      </c>
      <c r="E28" s="4">
        <v>0</v>
      </c>
      <c r="F28" s="4">
        <v>0</v>
      </c>
      <c r="G28" s="4">
        <f t="shared" si="8"/>
        <v>0</v>
      </c>
    </row>
    <row r="29" spans="1:7" x14ac:dyDescent="0.2">
      <c r="A29" s="23" t="s">
        <v>119</v>
      </c>
      <c r="B29" s="4">
        <v>0</v>
      </c>
      <c r="C29" s="4">
        <v>0</v>
      </c>
      <c r="D29" s="4">
        <f t="shared" si="7"/>
        <v>0</v>
      </c>
      <c r="E29" s="4">
        <v>0</v>
      </c>
      <c r="F29" s="4">
        <v>0</v>
      </c>
      <c r="G29" s="4">
        <f t="shared" si="8"/>
        <v>0</v>
      </c>
    </row>
    <row r="30" spans="1:7" x14ac:dyDescent="0.2">
      <c r="A30" s="23" t="s">
        <v>120</v>
      </c>
      <c r="B30" s="4">
        <v>0</v>
      </c>
      <c r="C30" s="4">
        <v>0</v>
      </c>
      <c r="D30" s="4">
        <f t="shared" si="7"/>
        <v>0</v>
      </c>
      <c r="E30" s="4">
        <v>0</v>
      </c>
      <c r="F30" s="4">
        <v>0</v>
      </c>
      <c r="G30" s="4">
        <f t="shared" si="8"/>
        <v>0</v>
      </c>
    </row>
    <row r="31" spans="1:7" x14ac:dyDescent="0.2">
      <c r="A31" s="23" t="s">
        <v>121</v>
      </c>
      <c r="B31" s="4">
        <v>0</v>
      </c>
      <c r="C31" s="4">
        <v>0</v>
      </c>
      <c r="D31" s="4">
        <f t="shared" si="7"/>
        <v>0</v>
      </c>
      <c r="E31" s="4">
        <v>0</v>
      </c>
      <c r="F31" s="4">
        <v>0</v>
      </c>
      <c r="G31" s="4">
        <f t="shared" si="8"/>
        <v>0</v>
      </c>
    </row>
    <row r="32" spans="1:7" x14ac:dyDescent="0.2">
      <c r="A32" s="23" t="s">
        <v>122</v>
      </c>
      <c r="B32" s="4">
        <v>0</v>
      </c>
      <c r="C32" s="4">
        <v>0</v>
      </c>
      <c r="D32" s="4">
        <f t="shared" si="7"/>
        <v>0</v>
      </c>
      <c r="E32" s="4">
        <v>0</v>
      </c>
      <c r="F32" s="4">
        <v>0</v>
      </c>
      <c r="G32" s="4">
        <f t="shared" si="8"/>
        <v>0</v>
      </c>
    </row>
    <row r="33" spans="1:7" x14ac:dyDescent="0.2">
      <c r="A33" s="23" t="s">
        <v>123</v>
      </c>
      <c r="B33" s="4">
        <v>0</v>
      </c>
      <c r="C33" s="4">
        <v>0</v>
      </c>
      <c r="D33" s="4">
        <f t="shared" si="7"/>
        <v>0</v>
      </c>
      <c r="E33" s="4">
        <v>0</v>
      </c>
      <c r="F33" s="4">
        <v>0</v>
      </c>
      <c r="G33" s="4">
        <f t="shared" si="8"/>
        <v>0</v>
      </c>
    </row>
    <row r="34" spans="1:7" x14ac:dyDescent="0.2">
      <c r="A34" s="16"/>
      <c r="B34" s="39"/>
      <c r="C34" s="39"/>
      <c r="D34" s="39"/>
      <c r="E34" s="39"/>
      <c r="F34" s="39"/>
      <c r="G34" s="39"/>
    </row>
    <row r="35" spans="1:7" x14ac:dyDescent="0.2">
      <c r="A35" s="15" t="s">
        <v>124</v>
      </c>
      <c r="B35" s="38">
        <f>+B36+B37+B38+B39</f>
        <v>0</v>
      </c>
      <c r="C35" s="38">
        <f t="shared" ref="C35:G35" si="9">+C36+C37+C38+C39</f>
        <v>0</v>
      </c>
      <c r="D35" s="38">
        <f t="shared" si="9"/>
        <v>0</v>
      </c>
      <c r="E35" s="38">
        <f t="shared" si="9"/>
        <v>0</v>
      </c>
      <c r="F35" s="38">
        <f t="shared" si="9"/>
        <v>0</v>
      </c>
      <c r="G35" s="38">
        <f t="shared" si="9"/>
        <v>0</v>
      </c>
    </row>
    <row r="36" spans="1:7" x14ac:dyDescent="0.2">
      <c r="A36" s="23" t="s">
        <v>125</v>
      </c>
      <c r="B36" s="4">
        <v>0</v>
      </c>
      <c r="C36" s="4">
        <v>0</v>
      </c>
      <c r="D36" s="4">
        <f t="shared" ref="D36:D39" si="10">+B36+C36</f>
        <v>0</v>
      </c>
      <c r="E36" s="4">
        <v>0</v>
      </c>
      <c r="F36" s="4">
        <v>0</v>
      </c>
      <c r="G36" s="4">
        <f t="shared" ref="G36:G39" si="11">+D36-E36</f>
        <v>0</v>
      </c>
    </row>
    <row r="37" spans="1:7" ht="22.5" x14ac:dyDescent="0.2">
      <c r="A37" s="23" t="s">
        <v>126</v>
      </c>
      <c r="B37" s="4">
        <v>0</v>
      </c>
      <c r="C37" s="4">
        <v>0</v>
      </c>
      <c r="D37" s="4">
        <f t="shared" si="10"/>
        <v>0</v>
      </c>
      <c r="E37" s="4">
        <v>0</v>
      </c>
      <c r="F37" s="4">
        <v>0</v>
      </c>
      <c r="G37" s="4">
        <f t="shared" si="11"/>
        <v>0</v>
      </c>
    </row>
    <row r="38" spans="1:7" x14ac:dyDescent="0.2">
      <c r="A38" s="23" t="s">
        <v>127</v>
      </c>
      <c r="B38" s="4">
        <v>0</v>
      </c>
      <c r="C38" s="4">
        <v>0</v>
      </c>
      <c r="D38" s="4">
        <f t="shared" si="10"/>
        <v>0</v>
      </c>
      <c r="E38" s="4">
        <v>0</v>
      </c>
      <c r="F38" s="4">
        <v>0</v>
      </c>
      <c r="G38" s="4">
        <f t="shared" si="11"/>
        <v>0</v>
      </c>
    </row>
    <row r="39" spans="1:7" x14ac:dyDescent="0.2">
      <c r="A39" s="23" t="s">
        <v>128</v>
      </c>
      <c r="B39" s="4">
        <v>0</v>
      </c>
      <c r="C39" s="4">
        <v>0</v>
      </c>
      <c r="D39" s="4">
        <f t="shared" si="10"/>
        <v>0</v>
      </c>
      <c r="E39" s="4">
        <v>0</v>
      </c>
      <c r="F39" s="4">
        <v>0</v>
      </c>
      <c r="G39" s="4">
        <f t="shared" si="11"/>
        <v>0</v>
      </c>
    </row>
    <row r="40" spans="1:7" x14ac:dyDescent="0.2">
      <c r="A40" s="16"/>
      <c r="B40" s="39"/>
      <c r="C40" s="39"/>
      <c r="D40" s="39"/>
      <c r="E40" s="39"/>
      <c r="F40" s="39"/>
      <c r="G40" s="39"/>
    </row>
    <row r="41" spans="1:7" x14ac:dyDescent="0.2">
      <c r="A41" s="25" t="s">
        <v>10</v>
      </c>
      <c r="B41" s="8">
        <f>+B5+B15+B24+B35</f>
        <v>136627327</v>
      </c>
      <c r="C41" s="8">
        <f t="shared" ref="C41:G41" si="12">+C5+C15+C24+C35</f>
        <v>4261680</v>
      </c>
      <c r="D41" s="8">
        <f t="shared" si="12"/>
        <v>140889007</v>
      </c>
      <c r="E41" s="8">
        <f t="shared" si="12"/>
        <v>87851598.930000007</v>
      </c>
      <c r="F41" s="8">
        <f t="shared" si="12"/>
        <v>80927344.519999996</v>
      </c>
      <c r="G41" s="8">
        <f t="shared" si="12"/>
        <v>53037408.069999993</v>
      </c>
    </row>
    <row r="44" spans="1:7" ht="12.75" x14ac:dyDescent="0.2">
      <c r="A44" s="41" t="s">
        <v>135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CA</vt:lpstr>
      <vt:lpstr>CTG</vt:lpstr>
      <vt:lpstr>COG</vt:lpstr>
      <vt:lpstr>CFG</vt:lpstr>
      <vt:lpstr>CA!OLE_LINK10</vt:lpstr>
      <vt:lpstr>CA!OLE_LINK11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2026-02-13T17:50:40Z</cp:lastPrinted>
  <dcterms:created xsi:type="dcterms:W3CDTF">2014-02-10T03:37:14Z</dcterms:created>
  <dcterms:modified xsi:type="dcterms:W3CDTF">2026-02-16T14:34:54Z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